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0" yWindow="2448" windowWidth="15600" windowHeight="9648"/>
  </bookViews>
  <sheets>
    <sheet name="ТРАФАРЕТ" sheetId="1" r:id="rId1"/>
  </sheets>
  <definedNames>
    <definedName name="_xlnm.Print_Area" localSheetId="0">ТРАФАРЕТ!$A$1:$M$198</definedName>
  </definedNames>
  <calcPr calcId="125725"/>
</workbook>
</file>

<file path=xl/calcChain.xml><?xml version="1.0" encoding="utf-8"?>
<calcChain xmlns="http://schemas.openxmlformats.org/spreadsheetml/2006/main">
  <c r="L131" i="1"/>
  <c r="K131"/>
  <c r="L124"/>
  <c r="L123" s="1"/>
  <c r="K123"/>
  <c r="H131"/>
  <c r="H123" s="1"/>
  <c r="F122"/>
  <c r="I131"/>
  <c r="I124"/>
  <c r="I137"/>
  <c r="L175"/>
  <c r="L122" s="1"/>
  <c r="K175"/>
  <c r="H175"/>
  <c r="I175"/>
  <c r="I140"/>
  <c r="L84"/>
  <c r="I84"/>
  <c r="I86"/>
  <c r="H103"/>
  <c r="I103"/>
  <c r="F137"/>
  <c r="F175"/>
  <c r="F146"/>
  <c r="F140"/>
  <c r="F123"/>
  <c r="F131"/>
  <c r="F124"/>
  <c r="F84"/>
  <c r="F86"/>
  <c r="E103"/>
  <c r="F103"/>
  <c r="I123" l="1"/>
  <c r="I122" s="1"/>
  <c r="M87"/>
  <c r="J87"/>
  <c r="G87"/>
  <c r="G86"/>
  <c r="J86"/>
  <c r="M86"/>
  <c r="G92"/>
  <c r="J92"/>
  <c r="M92"/>
  <c r="G95"/>
  <c r="J95"/>
  <c r="M95"/>
  <c r="G103"/>
  <c r="J103"/>
  <c r="M103"/>
  <c r="J123"/>
  <c r="J122"/>
  <c r="J187"/>
  <c r="M123"/>
  <c r="M122"/>
  <c r="M187"/>
  <c r="G124"/>
  <c r="G123"/>
  <c r="G122"/>
  <c r="G187"/>
  <c r="J124"/>
  <c r="M124"/>
  <c r="G131"/>
  <c r="J131"/>
  <c r="M131"/>
  <c r="G137"/>
  <c r="J137"/>
  <c r="M137"/>
  <c r="G140"/>
  <c r="J140"/>
  <c r="M140"/>
  <c r="G146"/>
  <c r="J146"/>
  <c r="M146"/>
  <c r="G153"/>
  <c r="J153"/>
  <c r="M153"/>
  <c r="G161"/>
  <c r="J161"/>
  <c r="M161"/>
  <c r="G164"/>
  <c r="J164"/>
  <c r="M164"/>
  <c r="G167"/>
  <c r="J167"/>
  <c r="M167"/>
  <c r="G170"/>
  <c r="J170"/>
  <c r="M170"/>
  <c r="G175"/>
  <c r="J175"/>
  <c r="M175"/>
  <c r="G181"/>
  <c r="J181"/>
  <c r="M181"/>
</calcChain>
</file>

<file path=xl/sharedStrings.xml><?xml version="1.0" encoding="utf-8"?>
<sst xmlns="http://schemas.openxmlformats.org/spreadsheetml/2006/main" count="370" uniqueCount="239">
  <si>
    <t>Наименование показателя</t>
  </si>
  <si>
    <t>Код КОСГУ</t>
  </si>
  <si>
    <t>Выплаты - всего</t>
  </si>
  <si>
    <t>200.000</t>
  </si>
  <si>
    <t>Оплата труда и начисления на выплаты по оплате труда</t>
  </si>
  <si>
    <t>210.000</t>
  </si>
  <si>
    <t>211.000</t>
  </si>
  <si>
    <t>211.120</t>
  </si>
  <si>
    <t>211.130</t>
  </si>
  <si>
    <t>211.220</t>
  </si>
  <si>
    <t>211.230</t>
  </si>
  <si>
    <t>211.210</t>
  </si>
  <si>
    <t>прочие выплаты</t>
  </si>
  <si>
    <t>212.000</t>
  </si>
  <si>
    <t>начисления на выплаты по оплате труда</t>
  </si>
  <si>
    <t>213.000</t>
  </si>
  <si>
    <t>213.120</t>
  </si>
  <si>
    <t>213.130</t>
  </si>
  <si>
    <t>213.220</t>
  </si>
  <si>
    <t>213.210</t>
  </si>
  <si>
    <t>Приобретение работ, услуг</t>
  </si>
  <si>
    <t>220.000</t>
  </si>
  <si>
    <t>221.000</t>
  </si>
  <si>
    <t>222.000</t>
  </si>
  <si>
    <t>223.000</t>
  </si>
  <si>
    <t>арендная плата за пользование имуществом</t>
  </si>
  <si>
    <t>224.000</t>
  </si>
  <si>
    <t>работы, услуги по содержанию имущества</t>
  </si>
  <si>
    <t>225.000</t>
  </si>
  <si>
    <t>прочие работы, услуги</t>
  </si>
  <si>
    <t>226.000</t>
  </si>
  <si>
    <t>Прочие расходы</t>
  </si>
  <si>
    <t>290.000</t>
  </si>
  <si>
    <t>300.000</t>
  </si>
  <si>
    <t>310.000</t>
  </si>
  <si>
    <t>320.000</t>
  </si>
  <si>
    <t>330.000</t>
  </si>
  <si>
    <t>340.000</t>
  </si>
  <si>
    <t>500.000</t>
  </si>
  <si>
    <t>520.000</t>
  </si>
  <si>
    <t>530.000</t>
  </si>
  <si>
    <t>550.000</t>
  </si>
  <si>
    <t>340.130</t>
  </si>
  <si>
    <t>неразрешенный к использованию</t>
  </si>
  <si>
    <t>180.540</t>
  </si>
  <si>
    <t>Субсидии на осуществление капитальных вложений</t>
  </si>
  <si>
    <t>Аналитический код</t>
  </si>
  <si>
    <t>Поступления - всего</t>
  </si>
  <si>
    <t>130.700</t>
  </si>
  <si>
    <t>180.650</t>
  </si>
  <si>
    <t>290.220</t>
  </si>
  <si>
    <t>290.230</t>
  </si>
  <si>
    <t>290.240</t>
  </si>
  <si>
    <t>Всего</t>
  </si>
  <si>
    <t>Сумма</t>
  </si>
  <si>
    <t>Гранты в форме субсидий (КВР 613)</t>
  </si>
  <si>
    <t>Средства по обязательному медицинскому страхованию</t>
  </si>
  <si>
    <t>120.200</t>
  </si>
  <si>
    <t>от аренды активов</t>
  </si>
  <si>
    <t>120.210</t>
  </si>
  <si>
    <t>иные поступления от собственности</t>
  </si>
  <si>
    <t>120.220</t>
  </si>
  <si>
    <t>130.200</t>
  </si>
  <si>
    <t>Поступления от штрафов, пеней, иных сумм принудительного изъятия</t>
  </si>
  <si>
    <t>140.200</t>
  </si>
  <si>
    <t>150.200</t>
  </si>
  <si>
    <t>поступления от наднациональных организаций и правительств иностранных государств</t>
  </si>
  <si>
    <t>152.200</t>
  </si>
  <si>
    <t>поступления от международных финансовых организаций</t>
  </si>
  <si>
    <t>153.200</t>
  </si>
  <si>
    <t>от выбытий основных средств</t>
  </si>
  <si>
    <t>410.200</t>
  </si>
  <si>
    <t>от выбытий нематериальных активов</t>
  </si>
  <si>
    <t>420.200</t>
  </si>
  <si>
    <t>от выбытий непроизведенных активов</t>
  </si>
  <si>
    <t>430.200</t>
  </si>
  <si>
    <t>от выбытий материальных запасов</t>
  </si>
  <si>
    <t>440.200</t>
  </si>
  <si>
    <t>от выбытий ценных бумаг, кроме акций</t>
  </si>
  <si>
    <t>620.200</t>
  </si>
  <si>
    <t>630.200</t>
  </si>
  <si>
    <t>от выбытий иных финансовых активов</t>
  </si>
  <si>
    <t>650.200</t>
  </si>
  <si>
    <t>180.210</t>
  </si>
  <si>
    <t>180.220</t>
  </si>
  <si>
    <t>180.430</t>
  </si>
  <si>
    <t>Целевые субсидии (КВР 612)</t>
  </si>
  <si>
    <t>Иные доходы</t>
  </si>
  <si>
    <t>180.060</t>
  </si>
  <si>
    <t>Поступления от операций с активами</t>
  </si>
  <si>
    <t>180.000</t>
  </si>
  <si>
    <t>в том числе:</t>
  </si>
  <si>
    <t>213.230</t>
  </si>
  <si>
    <t>290.110</t>
  </si>
  <si>
    <t>Утверждаю</t>
  </si>
  <si>
    <t>(наименование должности лица,
 утверждающего документ)</t>
  </si>
  <si>
    <t>(подпись)</t>
  </si>
  <si>
    <t>(расшифровка подписи)</t>
  </si>
  <si>
    <t>"</t>
  </si>
  <si>
    <t>г.</t>
  </si>
  <si>
    <t>План финансово-хозяйственной деятельности</t>
  </si>
  <si>
    <t>на</t>
  </si>
  <si>
    <t>КОДЫ</t>
  </si>
  <si>
    <t>Дата</t>
  </si>
  <si>
    <t>Наименование федерального
государственного учреждения
(подразделения)</t>
  </si>
  <si>
    <t>по
ОКПО</t>
  </si>
  <si>
    <t>ИНН / КПП</t>
  </si>
  <si>
    <t>Единица измерения: руб.</t>
  </si>
  <si>
    <t>по ОКЕИ</t>
  </si>
  <si>
    <t>Наименование органа,
осуществляющего функции
и полномочия учредителя</t>
  </si>
  <si>
    <t>по КСПБ</t>
  </si>
  <si>
    <t>007</t>
  </si>
  <si>
    <t>Адрес фактического местонахождения
федерального государственного
учреждения (подразделения)</t>
  </si>
  <si>
    <t>I. Сведения о деятельности учреждения</t>
  </si>
  <si>
    <t>1.1. Цели деятельности федерального государственного учреждения (подразделения):</t>
  </si>
  <si>
    <t>1.2. Виды деятельности федерального государственного учреждения (подразделения), относящиеся в соответствии с уставом</t>
  </si>
  <si>
    <t>учреждения (положением подразделения) к его основным видам деятельности:</t>
  </si>
  <si>
    <t>1.3. Перечень услуг (работ), относящихся в соответствии с уставом учреждения (положением подразделения) к основным видам</t>
  </si>
  <si>
    <t>деятельности учреждения (подразделения), осуществляемых на платной основе:</t>
  </si>
  <si>
    <t>II. Показатели финансового состояния учреждения</t>
  </si>
  <si>
    <t>I. Нефинансовые активы, всего:</t>
  </si>
  <si>
    <t>из них:</t>
  </si>
  <si>
    <t>1) общая балансовая стоимость недвижимого государственного имущества учреждения, всего:</t>
  </si>
  <si>
    <t>стоимость имущества, закрепленного собственником имущества за учреждением на праве оперативного управления</t>
  </si>
  <si>
    <t>стоимость имущества, приобретенного учреждением (подразделением) за счет выделенных собственником имущества учреждения средств</t>
  </si>
  <si>
    <t>стоимость имущества, приобретенного учреждением (подразделением) за счет доходов, полученных от приносящей доход деятельности</t>
  </si>
  <si>
    <t>2) остаточная стоимость недвижимого государственного имущества учреждения</t>
  </si>
  <si>
    <t>3) общая балансовая стоимость движимого государственного имущества учреждения, всего:</t>
  </si>
  <si>
    <t>общая балансовая стоимость особо ценного движимого имущества учреждения</t>
  </si>
  <si>
    <t>4) остаточная стоимость особо ценного движимого государственного имущества учреждения</t>
  </si>
  <si>
    <t>II. Финансовые активы, всего</t>
  </si>
  <si>
    <t>дебиторская задолженность по доходам</t>
  </si>
  <si>
    <t>дебиторская задолженность по расходам</t>
  </si>
  <si>
    <t>III. Обязательства, всего</t>
  </si>
  <si>
    <t>просроченная кредиторская задолженность</t>
  </si>
  <si>
    <t>III. Показатели по поступлениям и выплатам</t>
  </si>
  <si>
    <t>3.1 Показатели по поступлениям учреждения</t>
  </si>
  <si>
    <t>по лицевым счетам, открытым в органах Федерального казначейства</t>
  </si>
  <si>
    <t>по счетам, открытым в кредитных организациях</t>
  </si>
  <si>
    <t>Остаток средств на начало планируемого года - всего</t>
  </si>
  <si>
    <t>X</t>
  </si>
  <si>
    <t>Субсидии на выполнение государственного задания</t>
  </si>
  <si>
    <t>Приносящая доход деятельность</t>
  </si>
  <si>
    <t>гранты в форме субсидий (КВР 613)</t>
  </si>
  <si>
    <t>Поступления от приносящей доход деятельности</t>
  </si>
  <si>
    <t>Поступления от собственности</t>
  </si>
  <si>
    <t>Поступления от оказания (выполнения) платных услуг (работ)</t>
  </si>
  <si>
    <t>Безвозмездные поступления от бюджетов</t>
  </si>
  <si>
    <t>от выбытий акций</t>
  </si>
  <si>
    <t>Прочие доходы</t>
  </si>
  <si>
    <t>Гранты (за исключением грантов, отражаемых по аналитическому коду 180.210)</t>
  </si>
  <si>
    <t>Бюджетные инвестиции</t>
  </si>
  <si>
    <t>Публичные обязательства</t>
  </si>
  <si>
    <t>Средства во временном распоряжении</t>
  </si>
  <si>
    <t>3.2 Показатели по выплатам учреждения</t>
  </si>
  <si>
    <t>223.010</t>
  </si>
  <si>
    <t>223.020</t>
  </si>
  <si>
    <t>223.030</t>
  </si>
  <si>
    <t>223.040</t>
  </si>
  <si>
    <t>225.010</t>
  </si>
  <si>
    <t>225.030</t>
  </si>
  <si>
    <t>Обслуживание долговых обязательств</t>
  </si>
  <si>
    <t>230.000</t>
  </si>
  <si>
    <t>231.000</t>
  </si>
  <si>
    <t>232.000</t>
  </si>
  <si>
    <t>Безвозмездные перечисления организациям</t>
  </si>
  <si>
    <t>240.000</t>
  </si>
  <si>
    <t>241.000</t>
  </si>
  <si>
    <t>242.000</t>
  </si>
  <si>
    <t>безвозмездные перечисления бюджетам</t>
  </si>
  <si>
    <t>250.000</t>
  </si>
  <si>
    <t>252.000</t>
  </si>
  <si>
    <t>253.000</t>
  </si>
  <si>
    <t>социальное обеспечение</t>
  </si>
  <si>
    <t>260.000</t>
  </si>
  <si>
    <t>262.000</t>
  </si>
  <si>
    <t>263.000</t>
  </si>
  <si>
    <t>Расходы по приобретению нефинансовых активов</t>
  </si>
  <si>
    <t>Расходы по приобретению финансовых активов</t>
  </si>
  <si>
    <t>Иные выплаты, не запрещенные законодательством Российской Федерации</t>
  </si>
  <si>
    <t>Остаток средств на конец планируемого года - всего</t>
  </si>
  <si>
    <t>по приносящей доход деятельности</t>
  </si>
  <si>
    <t>Заместитель руководителя
государственного учреждения
(подразделения) по финансовым
вопросам (иное уполномоченное 
руководителем лицо)</t>
  </si>
  <si>
    <t>Исполнитель</t>
  </si>
  <si>
    <t xml:space="preserve">тел. </t>
  </si>
  <si>
    <t xml:space="preserve">   заработная плата</t>
  </si>
  <si>
    <t xml:space="preserve">      основной персонал</t>
  </si>
  <si>
    <t xml:space="preserve">      вспомогательно-научный персонал</t>
  </si>
  <si>
    <t xml:space="preserve">      административно-хозяйственный персонал</t>
  </si>
  <si>
    <t xml:space="preserve">      прочий персонал</t>
  </si>
  <si>
    <t xml:space="preserve">      административно-управленческий персонал</t>
  </si>
  <si>
    <t xml:space="preserve">      услуги связи</t>
  </si>
  <si>
    <t xml:space="preserve">      транспортные услуги</t>
  </si>
  <si>
    <t xml:space="preserve">      коммунальные услуги</t>
  </si>
  <si>
    <t xml:space="preserve">          оплата отопления</t>
  </si>
  <si>
    <t xml:space="preserve">       оплата водоснабжения помещений и водоотведение</t>
  </si>
  <si>
    <t xml:space="preserve">          оплата потребления электрической энергии </t>
  </si>
  <si>
    <t xml:space="preserve">      другие расходы</t>
  </si>
  <si>
    <t xml:space="preserve">   другие расходы</t>
  </si>
  <si>
    <t xml:space="preserve">       работы, услуги по содержанию особо ценного движимого имущества, закрепленного за учреждением или приобретенного за счет средств, выделенных учреждению на его приобретение</t>
  </si>
  <si>
    <t xml:space="preserve">      работы, услуги по капитальному ремонту особо ценного движимого имущества, закрепленного за учреждением или приобретенного за счет средств, выделенных учреждению на его приобретение</t>
  </si>
  <si>
    <t xml:space="preserve">     работы, услуги по капитальному ремонту недвижимого имущества (в том числе арендованного имущества или имущества, находящегося в безвозмездном пользовании)</t>
  </si>
  <si>
    <t xml:space="preserve">     работы, услуги по содержанию недвижимого имущества (в том числе арендованного имущества или имущества, находящегося в безвозмездном пользовании)</t>
  </si>
  <si>
    <t xml:space="preserve">    обслуживание долговых обязательств перед резидентами</t>
  </si>
  <si>
    <t xml:space="preserve">    обслуживание долговых обязательств перед нерезидентами</t>
  </si>
  <si>
    <t xml:space="preserve">    безвозмездные перечисления государственным и муниципальным организациям</t>
  </si>
  <si>
    <t xml:space="preserve">    безвозмездные перечисления организациям, за исключением государственных и муниципальных организаций</t>
  </si>
  <si>
    <t xml:space="preserve">     перечисления наднациональным организациями правительствам иностранных государств</t>
  </si>
  <si>
    <t xml:space="preserve">     перечисления международным организациям</t>
  </si>
  <si>
    <t xml:space="preserve">     пособия по социальной помощи населению</t>
  </si>
  <si>
    <t xml:space="preserve">     пенсии, пособия, выплачиваемые организациями сектора государственного управления</t>
  </si>
  <si>
    <t xml:space="preserve">     стипендии</t>
  </si>
  <si>
    <t xml:space="preserve">     земельный налог</t>
  </si>
  <si>
    <t xml:space="preserve">     налог на имущество организаций</t>
  </si>
  <si>
    <t xml:space="preserve">     другие расходы</t>
  </si>
  <si>
    <t xml:space="preserve">     расходы по приобретению основных средств</t>
  </si>
  <si>
    <t xml:space="preserve">     расходы по приобретению нематериальных активов</t>
  </si>
  <si>
    <t xml:space="preserve">     расходы по приобретению непроизведенных активов</t>
  </si>
  <si>
    <t xml:space="preserve">     расходы по приобретению материальных запасов, из них</t>
  </si>
  <si>
    <t xml:space="preserve">        горюче-смазочные материалы</t>
  </si>
  <si>
    <t xml:space="preserve">    ценных бумаг, кроме акций</t>
  </si>
  <si>
    <t xml:space="preserve">    акций и иных форм участия в капитале</t>
  </si>
  <si>
    <t xml:space="preserve">    иных финансовых активов</t>
  </si>
  <si>
    <r>
      <t xml:space="preserve"> </t>
    </r>
    <r>
      <rPr>
        <sz val="8"/>
        <color indexed="8"/>
        <rFont val="Arial"/>
        <family val="2"/>
        <charset val="204"/>
      </rPr>
      <t>(период, на который утверждается план)</t>
    </r>
  </si>
  <si>
    <r>
      <t>Справочно</t>
    </r>
    <r>
      <rPr>
        <sz val="10"/>
        <color indexed="8"/>
        <rFont val="Arial"/>
        <family val="2"/>
        <charset val="204"/>
      </rPr>
      <t>:</t>
    </r>
  </si>
  <si>
    <t>" __________________________________</t>
  </si>
  <si>
    <t>225.020</t>
  </si>
  <si>
    <t>225.040</t>
  </si>
  <si>
    <t>225.050</t>
  </si>
  <si>
    <t>58610529</t>
  </si>
  <si>
    <t>5408179280</t>
  </si>
  <si>
    <t>Федеральное агентство научных организаций</t>
  </si>
  <si>
    <t>540801001</t>
  </si>
  <si>
    <t>2015</t>
  </si>
  <si>
    <t>2016 г.</t>
  </si>
  <si>
    <t>2017 г.</t>
  </si>
  <si>
    <t>2015 - 2017 г.г.</t>
  </si>
  <si>
    <t>2015 г.</t>
  </si>
  <si>
    <t>Федеральное государственное бюджетное дошкольное образовательное учреждение  "Детский сад № 302"</t>
  </si>
</sst>
</file>

<file path=xl/styles.xml><?xml version="1.0" encoding="utf-8"?>
<styleSheet xmlns="http://schemas.openxmlformats.org/spreadsheetml/2006/main">
  <fonts count="25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2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sz val="4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2"/>
      <color rgb="FF26282F"/>
      <name val="Arial"/>
      <family val="2"/>
      <charset val="204"/>
    </font>
    <font>
      <b/>
      <sz val="14"/>
      <color rgb="FF26282F"/>
      <name val="Arial"/>
      <family val="2"/>
      <charset val="204"/>
    </font>
    <font>
      <sz val="12"/>
      <color theme="1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3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CCFFCC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6">
    <xf numFmtId="0" fontId="0" fillId="0" borderId="0"/>
    <xf numFmtId="0" fontId="5" fillId="0" borderId="0"/>
    <xf numFmtId="0" fontId="2" fillId="0" borderId="0"/>
    <xf numFmtId="0" fontId="1" fillId="0" borderId="0"/>
    <xf numFmtId="0" fontId="2" fillId="0" borderId="0"/>
    <xf numFmtId="0" fontId="2" fillId="0" borderId="0"/>
  </cellStyleXfs>
  <cellXfs count="306">
    <xf numFmtId="0" fontId="0" fillId="0" borderId="0" xfId="0"/>
    <xf numFmtId="0" fontId="7" fillId="0" borderId="0" xfId="1" applyFont="1"/>
    <xf numFmtId="0" fontId="8" fillId="0" borderId="0" xfId="1" applyFont="1" applyBorder="1" applyAlignment="1">
      <alignment horizontal="center" vertical="top" wrapText="1"/>
    </xf>
    <xf numFmtId="49" fontId="9" fillId="0" borderId="0" xfId="1" applyNumberFormat="1" applyFont="1" applyAlignment="1">
      <alignment horizontal="right"/>
    </xf>
    <xf numFmtId="49" fontId="9" fillId="0" borderId="1" xfId="1" applyNumberFormat="1" applyFont="1" applyBorder="1" applyAlignment="1">
      <alignment horizontal="center"/>
    </xf>
    <xf numFmtId="49" fontId="9" fillId="0" borderId="0" xfId="1" applyNumberFormat="1" applyFont="1" applyAlignment="1">
      <alignment horizontal="left"/>
    </xf>
    <xf numFmtId="49" fontId="9" fillId="0" borderId="0" xfId="1" applyNumberFormat="1" applyFont="1" applyAlignment="1">
      <alignment horizontal="center"/>
    </xf>
    <xf numFmtId="49" fontId="9" fillId="0" borderId="0" xfId="1" applyNumberFormat="1" applyFont="1"/>
    <xf numFmtId="0" fontId="10" fillId="0" borderId="0" xfId="1" applyFont="1"/>
    <xf numFmtId="0" fontId="11" fillId="0" borderId="0" xfId="1" applyFont="1" applyAlignment="1">
      <alignment horizontal="right" vertical="center"/>
    </xf>
    <xf numFmtId="0" fontId="9" fillId="0" borderId="0" xfId="1" applyFont="1" applyAlignment="1">
      <alignment horizontal="right"/>
    </xf>
    <xf numFmtId="0" fontId="9" fillId="0" borderId="0" xfId="1" applyFont="1"/>
    <xf numFmtId="0" fontId="9" fillId="0" borderId="0" xfId="1" applyFont="1" applyAlignment="1">
      <alignment wrapText="1"/>
    </xf>
    <xf numFmtId="0" fontId="10" fillId="0" borderId="0" xfId="1" applyFont="1" applyAlignment="1">
      <alignment horizontal="left" vertical="center"/>
    </xf>
    <xf numFmtId="0" fontId="10" fillId="0" borderId="0" xfId="1" applyFont="1" applyFill="1"/>
    <xf numFmtId="0" fontId="7" fillId="0" borderId="0" xfId="1" applyFont="1" applyFill="1"/>
    <xf numFmtId="0" fontId="7" fillId="0" borderId="0" xfId="1" applyFont="1" applyBorder="1" applyAlignment="1">
      <alignment horizontal="center"/>
    </xf>
    <xf numFmtId="0" fontId="7" fillId="0" borderId="0" xfId="1" applyFont="1" applyAlignment="1">
      <alignment horizontal="right"/>
    </xf>
    <xf numFmtId="0" fontId="7" fillId="0" borderId="0" xfId="1" applyFont="1" applyBorder="1" applyAlignment="1">
      <alignment horizontal="right"/>
    </xf>
    <xf numFmtId="0" fontId="7" fillId="0" borderId="0" xfId="1" applyFont="1" applyAlignment="1">
      <alignment horizontal="left"/>
    </xf>
    <xf numFmtId="49" fontId="7" fillId="0" borderId="1" xfId="1" applyNumberFormat="1" applyFont="1" applyFill="1" applyBorder="1" applyAlignment="1" applyProtection="1">
      <alignment horizontal="center"/>
      <protection locked="0"/>
    </xf>
    <xf numFmtId="0" fontId="6" fillId="0" borderId="0" xfId="0" applyFont="1"/>
    <xf numFmtId="0" fontId="12" fillId="0" borderId="0" xfId="1" applyFont="1"/>
    <xf numFmtId="0" fontId="9" fillId="0" borderId="2" xfId="1" applyFont="1" applyBorder="1" applyAlignment="1" applyProtection="1">
      <alignment horizontal="center" vertical="center" wrapText="1"/>
    </xf>
    <xf numFmtId="4" fontId="13" fillId="0" borderId="0" xfId="1" applyNumberFormat="1" applyFont="1" applyFill="1" applyProtection="1"/>
    <xf numFmtId="4" fontId="8" fillId="0" borderId="3" xfId="1" applyNumberFormat="1" applyFont="1" applyBorder="1" applyAlignment="1" applyProtection="1">
      <alignment horizontal="center" vertical="center" wrapText="1"/>
    </xf>
    <xf numFmtId="4" fontId="8" fillId="0" borderId="3" xfId="1" applyNumberFormat="1" applyFont="1" applyFill="1" applyBorder="1" applyAlignment="1" applyProtection="1">
      <alignment horizontal="center" vertical="center" wrapText="1"/>
    </xf>
    <xf numFmtId="4" fontId="12" fillId="2" borderId="4" xfId="1" applyNumberFormat="1" applyFont="1" applyFill="1" applyBorder="1" applyAlignment="1" applyProtection="1">
      <alignment horizontal="right" vertical="center" wrapText="1"/>
    </xf>
    <xf numFmtId="4" fontId="12" fillId="2" borderId="5" xfId="1" applyNumberFormat="1" applyFont="1" applyFill="1" applyBorder="1" applyAlignment="1" applyProtection="1">
      <alignment horizontal="right" vertical="center" wrapText="1"/>
    </xf>
    <xf numFmtId="4" fontId="12" fillId="0" borderId="5" xfId="1" applyNumberFormat="1" applyFont="1" applyFill="1" applyBorder="1" applyAlignment="1" applyProtection="1">
      <alignment horizontal="right" vertical="center" wrapText="1"/>
      <protection locked="0"/>
    </xf>
    <xf numFmtId="4" fontId="12" fillId="0" borderId="6" xfId="1" applyNumberFormat="1" applyFont="1" applyFill="1" applyBorder="1" applyAlignment="1" applyProtection="1">
      <alignment horizontal="right" vertical="center" wrapText="1"/>
      <protection locked="0"/>
    </xf>
    <xf numFmtId="4" fontId="9" fillId="2" borderId="7" xfId="1" applyNumberFormat="1" applyFont="1" applyFill="1" applyBorder="1" applyAlignment="1" applyProtection="1">
      <alignment horizontal="right" vertical="center" wrapText="1"/>
    </xf>
    <xf numFmtId="4" fontId="9" fillId="2" borderId="8" xfId="1" applyNumberFormat="1" applyFont="1" applyFill="1" applyBorder="1" applyAlignment="1" applyProtection="1">
      <alignment horizontal="right" vertical="center" wrapText="1"/>
    </xf>
    <xf numFmtId="4" fontId="9" fillId="2" borderId="9" xfId="1" applyNumberFormat="1" applyFont="1" applyFill="1" applyBorder="1" applyAlignment="1" applyProtection="1">
      <alignment horizontal="right" vertical="center" wrapText="1"/>
    </xf>
    <xf numFmtId="4" fontId="9" fillId="2" borderId="2" xfId="1" applyNumberFormat="1" applyFont="1" applyFill="1" applyBorder="1" applyAlignment="1" applyProtection="1">
      <alignment horizontal="right" vertical="center" wrapText="1"/>
    </xf>
    <xf numFmtId="4" fontId="9" fillId="2" borderId="10" xfId="1" applyNumberFormat="1" applyFont="1" applyFill="1" applyBorder="1" applyAlignment="1" applyProtection="1">
      <alignment horizontal="right" vertical="center" wrapText="1"/>
    </xf>
    <xf numFmtId="4" fontId="9" fillId="0" borderId="10" xfId="1" applyNumberFormat="1" applyFont="1" applyFill="1" applyBorder="1" applyAlignment="1" applyProtection="1">
      <alignment horizontal="right" vertical="center" wrapText="1"/>
      <protection locked="0"/>
    </xf>
    <xf numFmtId="4" fontId="9" fillId="0" borderId="11" xfId="1" applyNumberFormat="1" applyFont="1" applyFill="1" applyBorder="1" applyAlignment="1" applyProtection="1">
      <alignment horizontal="right" vertical="center" wrapText="1"/>
      <protection locked="0"/>
    </xf>
    <xf numFmtId="4" fontId="9" fillId="0" borderId="12" xfId="1" applyNumberFormat="1" applyFont="1" applyFill="1" applyBorder="1" applyAlignment="1" applyProtection="1">
      <alignment horizontal="right" vertical="center" wrapText="1"/>
      <protection locked="0"/>
    </xf>
    <xf numFmtId="4" fontId="9" fillId="2" borderId="12" xfId="1" applyNumberFormat="1" applyFont="1" applyFill="1" applyBorder="1" applyAlignment="1" applyProtection="1">
      <alignment horizontal="right" vertical="center" wrapText="1"/>
    </xf>
    <xf numFmtId="4" fontId="9" fillId="0" borderId="13" xfId="1" applyNumberFormat="1" applyFont="1" applyFill="1" applyBorder="1" applyAlignment="1" applyProtection="1">
      <alignment horizontal="right" vertical="center" wrapText="1"/>
      <protection locked="0"/>
    </xf>
    <xf numFmtId="4" fontId="9" fillId="0" borderId="14" xfId="1" applyNumberFormat="1" applyFont="1" applyFill="1" applyBorder="1" applyAlignment="1" applyProtection="1">
      <alignment horizontal="right" vertical="center" wrapText="1"/>
      <protection locked="0"/>
    </xf>
    <xf numFmtId="4" fontId="9" fillId="2" borderId="14" xfId="1" applyNumberFormat="1" applyFont="1" applyFill="1" applyBorder="1" applyAlignment="1" applyProtection="1">
      <alignment horizontal="right" vertical="center" wrapText="1"/>
    </xf>
    <xf numFmtId="4" fontId="9" fillId="0" borderId="15" xfId="1" applyNumberFormat="1" applyFont="1" applyFill="1" applyBorder="1" applyAlignment="1" applyProtection="1">
      <alignment horizontal="right" vertical="center" wrapText="1"/>
      <protection locked="0"/>
    </xf>
    <xf numFmtId="4" fontId="12" fillId="2" borderId="7" xfId="1" applyNumberFormat="1" applyFont="1" applyFill="1" applyBorder="1" applyAlignment="1" applyProtection="1">
      <alignment horizontal="right" vertical="center" wrapText="1"/>
    </xf>
    <xf numFmtId="4" fontId="12" fillId="2" borderId="12" xfId="1" applyNumberFormat="1" applyFont="1" applyFill="1" applyBorder="1" applyAlignment="1" applyProtection="1">
      <alignment horizontal="right" vertical="center" wrapText="1"/>
    </xf>
    <xf numFmtId="4" fontId="9" fillId="0" borderId="16" xfId="1" applyNumberFormat="1" applyFont="1" applyFill="1" applyBorder="1" applyAlignment="1" applyProtection="1">
      <alignment horizontal="right" vertical="center" wrapText="1"/>
      <protection locked="0"/>
    </xf>
    <xf numFmtId="4" fontId="9" fillId="2" borderId="16" xfId="1" applyNumberFormat="1" applyFont="1" applyFill="1" applyBorder="1" applyAlignment="1" applyProtection="1">
      <alignment horizontal="right" vertical="center" wrapText="1"/>
    </xf>
    <xf numFmtId="4" fontId="9" fillId="0" borderId="17" xfId="1" applyNumberFormat="1" applyFont="1" applyFill="1" applyBorder="1" applyAlignment="1" applyProtection="1">
      <alignment horizontal="right" vertical="center" wrapText="1"/>
      <protection locked="0"/>
    </xf>
    <xf numFmtId="4" fontId="12" fillId="2" borderId="8" xfId="1" applyNumberFormat="1" applyFont="1" applyFill="1" applyBorder="1" applyAlignment="1" applyProtection="1">
      <alignment horizontal="right" vertical="center" wrapText="1"/>
    </xf>
    <xf numFmtId="4" fontId="12" fillId="0" borderId="10" xfId="1" applyNumberFormat="1" applyFont="1" applyFill="1" applyBorder="1" applyAlignment="1" applyProtection="1">
      <alignment horizontal="right" vertical="center" wrapText="1"/>
      <protection locked="0"/>
    </xf>
    <xf numFmtId="4" fontId="12" fillId="2" borderId="10" xfId="1" applyNumberFormat="1" applyFont="1" applyFill="1" applyBorder="1" applyAlignment="1" applyProtection="1">
      <alignment horizontal="right" vertical="center" wrapText="1"/>
    </xf>
    <xf numFmtId="4" fontId="12" fillId="0" borderId="11" xfId="1" applyNumberFormat="1" applyFont="1" applyFill="1" applyBorder="1" applyAlignment="1" applyProtection="1">
      <alignment horizontal="right" vertical="center" wrapText="1"/>
      <protection locked="0"/>
    </xf>
    <xf numFmtId="4" fontId="13" fillId="0" borderId="0" xfId="1" applyNumberFormat="1" applyFont="1" applyFill="1" applyAlignment="1" applyProtection="1">
      <alignment horizontal="right"/>
    </xf>
    <xf numFmtId="4" fontId="9" fillId="2" borderId="18" xfId="1" applyNumberFormat="1" applyFont="1" applyFill="1" applyBorder="1" applyAlignment="1" applyProtection="1">
      <alignment horizontal="right" vertical="center" wrapText="1"/>
    </xf>
    <xf numFmtId="4" fontId="9" fillId="2" borderId="3" xfId="1" applyNumberFormat="1" applyFont="1" applyFill="1" applyBorder="1" applyAlignment="1" applyProtection="1">
      <alignment horizontal="right" vertical="center" wrapText="1"/>
    </xf>
    <xf numFmtId="4" fontId="9" fillId="0" borderId="19" xfId="1" applyNumberFormat="1" applyFont="1" applyFill="1" applyBorder="1" applyAlignment="1" applyProtection="1">
      <alignment horizontal="right" vertical="center" wrapText="1"/>
      <protection locked="0"/>
    </xf>
    <xf numFmtId="49" fontId="9" fillId="0" borderId="0" xfId="1" applyNumberFormat="1" applyFont="1" applyBorder="1" applyAlignment="1">
      <alignment horizontal="center"/>
    </xf>
    <xf numFmtId="4" fontId="14" fillId="2" borderId="8" xfId="1" applyNumberFormat="1" applyFont="1" applyFill="1" applyBorder="1" applyAlignment="1" applyProtection="1">
      <alignment horizontal="right" vertical="center" wrapText="1"/>
    </xf>
    <xf numFmtId="4" fontId="12" fillId="3" borderId="12" xfId="1" applyNumberFormat="1" applyFont="1" applyFill="1" applyBorder="1" applyAlignment="1" applyProtection="1">
      <alignment horizontal="center" vertical="center" wrapText="1"/>
    </xf>
    <xf numFmtId="4" fontId="12" fillId="3" borderId="10" xfId="1" applyNumberFormat="1" applyFont="1" applyFill="1" applyBorder="1" applyAlignment="1" applyProtection="1">
      <alignment horizontal="center" vertical="center" wrapText="1"/>
    </xf>
    <xf numFmtId="4" fontId="14" fillId="0" borderId="10" xfId="1" applyNumberFormat="1" applyFont="1" applyFill="1" applyBorder="1" applyAlignment="1" applyProtection="1">
      <alignment horizontal="right" vertical="center" wrapText="1"/>
      <protection locked="0"/>
    </xf>
    <xf numFmtId="4" fontId="14" fillId="2" borderId="10" xfId="1" applyNumberFormat="1" applyFont="1" applyFill="1" applyBorder="1" applyAlignment="1" applyProtection="1">
      <alignment horizontal="right" vertical="center" wrapText="1"/>
    </xf>
    <xf numFmtId="4" fontId="14" fillId="0" borderId="11" xfId="1" applyNumberFormat="1" applyFont="1" applyFill="1" applyBorder="1" applyAlignment="1" applyProtection="1">
      <alignment horizontal="right" vertical="center" wrapText="1"/>
      <protection locked="0"/>
    </xf>
    <xf numFmtId="4" fontId="14" fillId="3" borderId="10" xfId="1" applyNumberFormat="1" applyFont="1" applyFill="1" applyBorder="1" applyAlignment="1" applyProtection="1">
      <alignment horizontal="center" vertical="center" wrapText="1"/>
    </xf>
    <xf numFmtId="4" fontId="12" fillId="2" borderId="9" xfId="1" applyNumberFormat="1" applyFont="1" applyFill="1" applyBorder="1" applyAlignment="1" applyProtection="1">
      <alignment horizontal="right" vertical="center" wrapText="1"/>
    </xf>
    <xf numFmtId="4" fontId="12" fillId="3" borderId="16" xfId="1" applyNumberFormat="1" applyFont="1" applyFill="1" applyBorder="1" applyAlignment="1" applyProtection="1">
      <alignment horizontal="center" vertical="center" wrapText="1"/>
    </xf>
    <xf numFmtId="4" fontId="9" fillId="4" borderId="3" xfId="1" applyNumberFormat="1" applyFont="1" applyFill="1" applyBorder="1" applyAlignment="1" applyProtection="1">
      <alignment horizontal="right" vertical="center" wrapText="1"/>
    </xf>
    <xf numFmtId="0" fontId="15" fillId="0" borderId="16" xfId="1" applyFont="1" applyBorder="1" applyAlignment="1" applyProtection="1">
      <alignment horizontal="center" vertical="center" wrapText="1"/>
    </xf>
    <xf numFmtId="0" fontId="15" fillId="0" borderId="17" xfId="1" applyFont="1" applyBorder="1" applyAlignment="1" applyProtection="1">
      <alignment horizontal="center" vertical="center" wrapText="1"/>
    </xf>
    <xf numFmtId="0" fontId="9" fillId="0" borderId="14" xfId="1" applyFont="1" applyBorder="1" applyAlignment="1" applyProtection="1">
      <alignment horizontal="center" vertical="center" wrapText="1"/>
    </xf>
    <xf numFmtId="0" fontId="9" fillId="0" borderId="20" xfId="1" applyFont="1" applyBorder="1" applyAlignment="1" applyProtection="1">
      <alignment horizontal="center" vertical="center" wrapText="1"/>
    </xf>
    <xf numFmtId="0" fontId="9" fillId="0" borderId="14" xfId="1" applyFont="1" applyFill="1" applyBorder="1" applyAlignment="1" applyProtection="1">
      <alignment horizontal="center" vertical="center" wrapText="1"/>
    </xf>
    <xf numFmtId="0" fontId="9" fillId="0" borderId="15" xfId="1" applyFont="1" applyBorder="1" applyAlignment="1" applyProtection="1">
      <alignment horizontal="center" vertical="center" wrapText="1"/>
    </xf>
    <xf numFmtId="0" fontId="12" fillId="0" borderId="5" xfId="1" applyFont="1" applyFill="1" applyBorder="1" applyAlignment="1" applyProtection="1">
      <alignment horizontal="center" vertical="center" wrapText="1"/>
    </xf>
    <xf numFmtId="0" fontId="12" fillId="0" borderId="21" xfId="1" applyFont="1" applyFill="1" applyBorder="1" applyAlignment="1" applyProtection="1">
      <alignment horizontal="center" vertical="center" wrapText="1"/>
    </xf>
    <xf numFmtId="4" fontId="12" fillId="4" borderId="5" xfId="1" applyNumberFormat="1" applyFont="1" applyFill="1" applyBorder="1" applyAlignment="1" applyProtection="1">
      <alignment horizontal="right" vertical="center" wrapText="1"/>
    </xf>
    <xf numFmtId="0" fontId="12" fillId="0" borderId="12" xfId="1" applyFont="1" applyFill="1" applyBorder="1" applyAlignment="1" applyProtection="1">
      <alignment horizontal="center" vertical="center" wrapText="1"/>
    </xf>
    <xf numFmtId="0" fontId="12" fillId="0" borderId="22" xfId="1" applyFont="1" applyFill="1" applyBorder="1" applyAlignment="1" applyProtection="1">
      <alignment horizontal="center" vertical="center" wrapText="1"/>
    </xf>
    <xf numFmtId="4" fontId="12" fillId="4" borderId="12" xfId="1" applyNumberFormat="1" applyFont="1" applyFill="1" applyBorder="1" applyAlignment="1" applyProtection="1">
      <alignment horizontal="right" vertical="center" wrapText="1"/>
    </xf>
    <xf numFmtId="4" fontId="16" fillId="3" borderId="12" xfId="1" applyNumberFormat="1" applyFont="1" applyFill="1" applyBorder="1" applyAlignment="1" applyProtection="1">
      <alignment horizontal="center" vertical="center" wrapText="1"/>
    </xf>
    <xf numFmtId="4" fontId="12" fillId="3" borderId="13" xfId="1" applyNumberFormat="1" applyFont="1" applyFill="1" applyBorder="1" applyAlignment="1" applyProtection="1">
      <alignment horizontal="center" vertical="center" wrapText="1"/>
    </xf>
    <xf numFmtId="0" fontId="12" fillId="0" borderId="10" xfId="1" applyFont="1" applyFill="1" applyBorder="1" applyAlignment="1" applyProtection="1">
      <alignment horizontal="center" vertical="center" wrapText="1"/>
    </xf>
    <xf numFmtId="0" fontId="12" fillId="0" borderId="23" xfId="1" applyFont="1" applyFill="1" applyBorder="1" applyAlignment="1" applyProtection="1">
      <alignment horizontal="center" vertical="center" wrapText="1"/>
    </xf>
    <xf numFmtId="4" fontId="12" fillId="4" borderId="10" xfId="1" applyNumberFormat="1" applyFont="1" applyFill="1" applyBorder="1" applyAlignment="1" applyProtection="1">
      <alignment horizontal="right" vertical="center" wrapText="1"/>
    </xf>
    <xf numFmtId="4" fontId="12" fillId="3" borderId="11" xfId="1" applyNumberFormat="1" applyFont="1" applyFill="1" applyBorder="1" applyAlignment="1" applyProtection="1">
      <alignment horizontal="center" vertical="center" wrapText="1"/>
    </xf>
    <xf numFmtId="0" fontId="14" fillId="0" borderId="10" xfId="1" applyFont="1" applyFill="1" applyBorder="1" applyAlignment="1" applyProtection="1">
      <alignment horizontal="center" vertical="center" wrapText="1"/>
    </xf>
    <xf numFmtId="0" fontId="14" fillId="0" borderId="23" xfId="1" applyFont="1" applyFill="1" applyBorder="1" applyAlignment="1" applyProtection="1">
      <alignment horizontal="center" vertical="center" wrapText="1"/>
    </xf>
    <xf numFmtId="4" fontId="14" fillId="4" borderId="10" xfId="1" applyNumberFormat="1" applyFont="1" applyFill="1" applyBorder="1" applyAlignment="1" applyProtection="1">
      <alignment horizontal="right" vertical="center" wrapText="1"/>
    </xf>
    <xf numFmtId="4" fontId="14" fillId="3" borderId="11" xfId="1" applyNumberFormat="1" applyFont="1" applyFill="1" applyBorder="1" applyAlignment="1" applyProtection="1">
      <alignment horizontal="center" vertical="center" wrapText="1"/>
    </xf>
    <xf numFmtId="0" fontId="12" fillId="0" borderId="16" xfId="1" applyFont="1" applyFill="1" applyBorder="1" applyAlignment="1" applyProtection="1">
      <alignment horizontal="center" vertical="center" wrapText="1"/>
    </xf>
    <xf numFmtId="0" fontId="12" fillId="0" borderId="24" xfId="1" applyFont="1" applyFill="1" applyBorder="1" applyAlignment="1" applyProtection="1">
      <alignment horizontal="center" vertical="center" wrapText="1"/>
    </xf>
    <xf numFmtId="4" fontId="12" fillId="4" borderId="16" xfId="1" applyNumberFormat="1" applyFont="1" applyFill="1" applyBorder="1" applyAlignment="1" applyProtection="1">
      <alignment horizontal="right" vertical="center" wrapText="1"/>
    </xf>
    <xf numFmtId="4" fontId="12" fillId="3" borderId="17" xfId="1" applyNumberFormat="1" applyFont="1" applyFill="1" applyBorder="1" applyAlignment="1" applyProtection="1">
      <alignment horizontal="center" vertical="center" wrapText="1"/>
    </xf>
    <xf numFmtId="0" fontId="9" fillId="0" borderId="12" xfId="1" applyFont="1" applyBorder="1" applyAlignment="1" applyProtection="1">
      <alignment horizontal="center" vertical="center" wrapText="1"/>
    </xf>
    <xf numFmtId="0" fontId="9" fillId="0" borderId="22" xfId="1" applyFont="1" applyBorder="1" applyAlignment="1" applyProtection="1">
      <alignment horizontal="center" vertical="center" wrapText="1"/>
    </xf>
    <xf numFmtId="4" fontId="9" fillId="4" borderId="12" xfId="1" applyNumberFormat="1" applyFont="1" applyFill="1" applyBorder="1" applyAlignment="1" applyProtection="1">
      <alignment horizontal="right" vertical="center" wrapText="1"/>
    </xf>
    <xf numFmtId="0" fontId="9" fillId="0" borderId="10" xfId="1" applyFont="1" applyBorder="1" applyAlignment="1" applyProtection="1">
      <alignment horizontal="center" vertical="center" wrapText="1"/>
    </xf>
    <xf numFmtId="0" fontId="9" fillId="0" borderId="23" xfId="1" applyFont="1" applyBorder="1" applyAlignment="1" applyProtection="1">
      <alignment horizontal="center" vertical="center" wrapText="1"/>
    </xf>
    <xf numFmtId="4" fontId="9" fillId="4" borderId="10" xfId="1" applyNumberFormat="1" applyFont="1" applyFill="1" applyBorder="1" applyAlignment="1" applyProtection="1">
      <alignment horizontal="right" vertical="center" wrapText="1"/>
    </xf>
    <xf numFmtId="4" fontId="9" fillId="4" borderId="11" xfId="1" applyNumberFormat="1" applyFont="1" applyFill="1" applyBorder="1" applyAlignment="1" applyProtection="1">
      <alignment horizontal="right" vertical="center" wrapText="1"/>
    </xf>
    <xf numFmtId="0" fontId="14" fillId="0" borderId="10" xfId="1" applyFont="1" applyBorder="1" applyAlignment="1" applyProtection="1">
      <alignment horizontal="center" vertical="center" wrapText="1"/>
    </xf>
    <xf numFmtId="0" fontId="14" fillId="0" borderId="23" xfId="1" applyFont="1" applyBorder="1" applyAlignment="1" applyProtection="1">
      <alignment horizontal="center" vertical="center" wrapText="1"/>
    </xf>
    <xf numFmtId="4" fontId="9" fillId="4" borderId="14" xfId="1" applyNumberFormat="1" applyFont="1" applyFill="1" applyBorder="1" applyAlignment="1" applyProtection="1">
      <alignment horizontal="right" vertical="center" wrapText="1"/>
    </xf>
    <xf numFmtId="0" fontId="13" fillId="0" borderId="0" xfId="1" applyFont="1" applyAlignment="1" applyProtection="1">
      <alignment vertical="top"/>
    </xf>
    <xf numFmtId="0" fontId="13" fillId="0" borderId="0" xfId="1" applyFont="1" applyProtection="1"/>
    <xf numFmtId="4" fontId="13" fillId="0" borderId="0" xfId="1" applyNumberFormat="1" applyFont="1" applyProtection="1"/>
    <xf numFmtId="0" fontId="9" fillId="0" borderId="3" xfId="1" applyFont="1" applyBorder="1" applyAlignment="1" applyProtection="1">
      <alignment horizontal="justify" vertical="center" wrapText="1"/>
    </xf>
    <xf numFmtId="4" fontId="8" fillId="0" borderId="19" xfId="1" applyNumberFormat="1" applyFont="1" applyBorder="1" applyAlignment="1" applyProtection="1">
      <alignment horizontal="center" vertical="center" wrapText="1"/>
    </xf>
    <xf numFmtId="0" fontId="9" fillId="0" borderId="10" xfId="1" applyFont="1" applyFill="1" applyBorder="1" applyAlignment="1" applyProtection="1">
      <alignment horizontal="center" vertical="center" wrapText="1"/>
    </xf>
    <xf numFmtId="0" fontId="0" fillId="0" borderId="0" xfId="0" applyProtection="1"/>
    <xf numFmtId="0" fontId="10" fillId="0" borderId="0" xfId="1" applyFont="1" applyProtection="1"/>
    <xf numFmtId="0" fontId="10" fillId="0" borderId="0" xfId="1" applyFont="1" applyFill="1" applyProtection="1"/>
    <xf numFmtId="0" fontId="12" fillId="0" borderId="4" xfId="1" applyFont="1" applyBorder="1" applyAlignment="1" applyProtection="1">
      <alignment vertical="center" wrapText="1"/>
    </xf>
    <xf numFmtId="0" fontId="12" fillId="0" borderId="5" xfId="1" applyFont="1" applyBorder="1" applyAlignment="1" applyProtection="1">
      <alignment horizontal="center" vertical="center" wrapText="1"/>
    </xf>
    <xf numFmtId="0" fontId="12" fillId="0" borderId="7" xfId="1" applyFont="1" applyBorder="1" applyAlignment="1" applyProtection="1">
      <alignment vertical="center" wrapText="1"/>
    </xf>
    <xf numFmtId="0" fontId="12" fillId="0" borderId="12" xfId="1" applyFont="1" applyBorder="1" applyAlignment="1" applyProtection="1">
      <alignment horizontal="center" vertical="center" wrapText="1"/>
    </xf>
    <xf numFmtId="4" fontId="12" fillId="4" borderId="13" xfId="1" applyNumberFormat="1" applyFont="1" applyFill="1" applyBorder="1" applyAlignment="1" applyProtection="1">
      <alignment horizontal="right" vertical="center" wrapText="1"/>
    </xf>
    <xf numFmtId="0" fontId="14" fillId="0" borderId="7" xfId="1" applyFont="1" applyBorder="1" applyAlignment="1" applyProtection="1">
      <alignment vertical="center" wrapText="1"/>
    </xf>
    <xf numFmtId="4" fontId="9" fillId="4" borderId="13" xfId="1" applyNumberFormat="1" applyFont="1" applyFill="1" applyBorder="1" applyAlignment="1" applyProtection="1">
      <alignment horizontal="right" vertical="center" wrapText="1"/>
    </xf>
    <xf numFmtId="0" fontId="9" fillId="0" borderId="8" xfId="1" applyFont="1" applyBorder="1" applyAlignment="1" applyProtection="1">
      <alignment vertical="center" wrapText="1"/>
    </xf>
    <xf numFmtId="0" fontId="9" fillId="0" borderId="9" xfId="1" applyFont="1" applyBorder="1" applyAlignment="1" applyProtection="1">
      <alignment vertical="center" wrapText="1"/>
    </xf>
    <xf numFmtId="0" fontId="9" fillId="0" borderId="16" xfId="1" applyFont="1" applyBorder="1" applyAlignment="1" applyProtection="1">
      <alignment horizontal="center" vertical="center" wrapText="1"/>
    </xf>
    <xf numFmtId="4" fontId="9" fillId="4" borderId="16" xfId="1" applyNumberFormat="1" applyFont="1" applyFill="1" applyBorder="1" applyAlignment="1" applyProtection="1">
      <alignment horizontal="right" vertical="center" wrapText="1"/>
    </xf>
    <xf numFmtId="0" fontId="12" fillId="0" borderId="8" xfId="1" applyFont="1" applyBorder="1" applyAlignment="1" applyProtection="1">
      <alignment vertical="center" wrapText="1"/>
    </xf>
    <xf numFmtId="0" fontId="12" fillId="0" borderId="10" xfId="1" applyFont="1" applyBorder="1" applyAlignment="1" applyProtection="1">
      <alignment horizontal="center" vertical="center" wrapText="1"/>
    </xf>
    <xf numFmtId="0" fontId="9" fillId="0" borderId="7" xfId="1" applyFont="1" applyBorder="1" applyAlignment="1" applyProtection="1">
      <alignment vertical="center" wrapText="1"/>
    </xf>
    <xf numFmtId="4" fontId="12" fillId="4" borderId="6" xfId="1" applyNumberFormat="1" applyFont="1" applyFill="1" applyBorder="1" applyAlignment="1" applyProtection="1">
      <alignment horizontal="right" vertical="center" wrapText="1"/>
    </xf>
    <xf numFmtId="4" fontId="12" fillId="4" borderId="11" xfId="1" applyNumberFormat="1" applyFont="1" applyFill="1" applyBorder="1" applyAlignment="1" applyProtection="1">
      <alignment horizontal="right" vertical="center" wrapText="1"/>
    </xf>
    <xf numFmtId="0" fontId="9" fillId="0" borderId="0" xfId="1" applyFont="1" applyBorder="1" applyAlignment="1" applyProtection="1">
      <alignment horizontal="center" vertical="center"/>
    </xf>
    <xf numFmtId="4" fontId="13" fillId="0" borderId="0" xfId="1" applyNumberFormat="1" applyFont="1" applyAlignment="1" applyProtection="1">
      <alignment horizontal="right"/>
    </xf>
    <xf numFmtId="0" fontId="9" fillId="0" borderId="3" xfId="1" applyFont="1" applyBorder="1" applyAlignment="1" applyProtection="1">
      <alignment horizontal="center" vertical="center" wrapText="1"/>
    </xf>
    <xf numFmtId="4" fontId="9" fillId="4" borderId="19" xfId="1" applyNumberFormat="1" applyFont="1" applyFill="1" applyBorder="1" applyAlignment="1" applyProtection="1">
      <alignment horizontal="right" vertical="center" wrapText="1"/>
    </xf>
    <xf numFmtId="0" fontId="9" fillId="0" borderId="25" xfId="1" applyFont="1" applyBorder="1" applyAlignment="1" applyProtection="1">
      <alignment horizontal="justify" vertical="center" wrapText="1"/>
    </xf>
    <xf numFmtId="0" fontId="9" fillId="0" borderId="23" xfId="1" applyFont="1" applyFill="1" applyBorder="1" applyAlignment="1" applyProtection="1">
      <alignment horizontal="center" vertical="center" wrapText="1"/>
    </xf>
    <xf numFmtId="0" fontId="9" fillId="0" borderId="20" xfId="1" applyFont="1" applyFill="1" applyBorder="1" applyAlignment="1" applyProtection="1">
      <alignment horizontal="center" vertical="center" wrapText="1"/>
    </xf>
    <xf numFmtId="4" fontId="8" fillId="0" borderId="18" xfId="1" applyNumberFormat="1" applyFont="1" applyBorder="1" applyAlignment="1" applyProtection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wrapText="1"/>
      <protection locked="0"/>
    </xf>
    <xf numFmtId="49" fontId="9" fillId="4" borderId="49" xfId="1" applyNumberFormat="1" applyFont="1" applyFill="1" applyBorder="1" applyAlignment="1">
      <alignment horizontal="center" wrapText="1"/>
    </xf>
    <xf numFmtId="49" fontId="9" fillId="4" borderId="55" xfId="1" applyNumberFormat="1" applyFont="1" applyFill="1" applyBorder="1" applyAlignment="1">
      <alignment horizontal="center" wrapText="1"/>
    </xf>
    <xf numFmtId="49" fontId="9" fillId="0" borderId="8" xfId="1" applyNumberFormat="1" applyFont="1" applyBorder="1" applyAlignment="1">
      <alignment horizontal="center" wrapText="1"/>
    </xf>
    <xf numFmtId="49" fontId="9" fillId="0" borderId="11" xfId="1" applyNumberFormat="1" applyFont="1" applyBorder="1" applyAlignment="1">
      <alignment horizontal="center" wrapText="1"/>
    </xf>
    <xf numFmtId="4" fontId="9" fillId="4" borderId="49" xfId="1" applyNumberFormat="1" applyFont="1" applyFill="1" applyBorder="1" applyAlignment="1" applyProtection="1">
      <alignment horizontal="center" vertical="center" wrapText="1"/>
    </xf>
    <xf numFmtId="4" fontId="9" fillId="4" borderId="55" xfId="1" applyNumberFormat="1" applyFont="1" applyFill="1" applyBorder="1" applyAlignment="1" applyProtection="1">
      <alignment horizontal="center" vertical="center" wrapText="1"/>
    </xf>
    <xf numFmtId="0" fontId="12" fillId="0" borderId="0" xfId="1" applyFont="1" applyAlignment="1">
      <alignment horizontal="left" wrapText="1"/>
    </xf>
    <xf numFmtId="0" fontId="12" fillId="4" borderId="0" xfId="1" applyFont="1" applyFill="1" applyBorder="1" applyAlignment="1">
      <alignment horizontal="left" wrapText="1"/>
    </xf>
    <xf numFmtId="0" fontId="12" fillId="4" borderId="1" xfId="1" applyFont="1" applyFill="1" applyBorder="1" applyAlignment="1">
      <alignment horizontal="left" wrapText="1"/>
    </xf>
    <xf numFmtId="0" fontId="12" fillId="0" borderId="41" xfId="1" applyFont="1" applyBorder="1" applyAlignment="1">
      <alignment horizontal="left" wrapText="1"/>
    </xf>
    <xf numFmtId="0" fontId="12" fillId="0" borderId="0" xfId="1" applyFont="1" applyBorder="1" applyAlignment="1">
      <alignment horizontal="left" wrapText="1"/>
    </xf>
    <xf numFmtId="0" fontId="23" fillId="0" borderId="0" xfId="1" applyFont="1" applyBorder="1" applyAlignment="1">
      <alignment horizontal="center" wrapText="1"/>
    </xf>
    <xf numFmtId="0" fontId="9" fillId="0" borderId="1" xfId="1" applyFont="1" applyFill="1" applyBorder="1" applyAlignment="1" applyProtection="1">
      <alignment horizontal="center" wrapText="1"/>
      <protection locked="0"/>
    </xf>
    <xf numFmtId="0" fontId="9" fillId="0" borderId="1" xfId="1" applyFont="1" applyBorder="1" applyAlignment="1" applyProtection="1">
      <alignment horizontal="center" wrapText="1"/>
      <protection locked="0"/>
    </xf>
    <xf numFmtId="0" fontId="8" fillId="0" borderId="41" xfId="1" applyFont="1" applyBorder="1" applyAlignment="1">
      <alignment horizontal="center" vertical="top"/>
    </xf>
    <xf numFmtId="0" fontId="9" fillId="0" borderId="0" xfId="1" applyFont="1" applyAlignment="1">
      <alignment horizontal="center"/>
    </xf>
    <xf numFmtId="0" fontId="8" fillId="0" borderId="41" xfId="1" applyFont="1" applyBorder="1" applyAlignment="1">
      <alignment horizontal="center" vertical="top" wrapText="1"/>
    </xf>
    <xf numFmtId="0" fontId="9" fillId="0" borderId="34" xfId="1" applyFont="1" applyBorder="1" applyAlignment="1">
      <alignment horizontal="left" vertical="center" wrapText="1" indent="3"/>
    </xf>
    <xf numFmtId="0" fontId="9" fillId="0" borderId="41" xfId="1" applyFont="1" applyBorder="1" applyAlignment="1">
      <alignment horizontal="left" vertical="center" wrapText="1" indent="3"/>
    </xf>
    <xf numFmtId="0" fontId="9" fillId="0" borderId="35" xfId="1" applyFont="1" applyBorder="1" applyAlignment="1">
      <alignment horizontal="left" vertical="center" wrapText="1" indent="3"/>
    </xf>
    <xf numFmtId="0" fontId="9" fillId="0" borderId="36" xfId="1" applyFont="1" applyBorder="1" applyAlignment="1">
      <alignment horizontal="left" vertical="center" wrapText="1" indent="4"/>
    </xf>
    <xf numFmtId="0" fontId="9" fillId="0" borderId="1" xfId="1" applyFont="1" applyBorder="1" applyAlignment="1">
      <alignment horizontal="left" vertical="center" wrapText="1" indent="4"/>
    </xf>
    <xf numFmtId="0" fontId="9" fillId="0" borderId="37" xfId="1" applyFont="1" applyBorder="1" applyAlignment="1">
      <alignment horizontal="left" vertical="center" wrapText="1" indent="4"/>
    </xf>
    <xf numFmtId="0" fontId="12" fillId="0" borderId="42" xfId="1" applyFont="1" applyBorder="1" applyAlignment="1">
      <alignment horizontal="center" vertical="center" wrapText="1"/>
    </xf>
    <xf numFmtId="0" fontId="12" fillId="0" borderId="28" xfId="1" applyFont="1" applyBorder="1" applyAlignment="1">
      <alignment horizontal="center" vertical="center" wrapText="1"/>
    </xf>
    <xf numFmtId="0" fontId="9" fillId="0" borderId="56" xfId="1" applyFont="1" applyBorder="1" applyAlignment="1">
      <alignment horizontal="center" vertical="center" wrapText="1"/>
    </xf>
    <xf numFmtId="4" fontId="9" fillId="4" borderId="34" xfId="1" applyNumberFormat="1" applyFont="1" applyFill="1" applyBorder="1" applyAlignment="1" applyProtection="1">
      <alignment horizontal="center" wrapText="1"/>
    </xf>
    <xf numFmtId="4" fontId="9" fillId="4" borderId="35" xfId="1" applyNumberFormat="1" applyFont="1" applyFill="1" applyBorder="1" applyAlignment="1" applyProtection="1">
      <alignment horizontal="center" wrapText="1"/>
    </xf>
    <xf numFmtId="4" fontId="9" fillId="4" borderId="36" xfId="1" applyNumberFormat="1" applyFont="1" applyFill="1" applyBorder="1" applyAlignment="1" applyProtection="1">
      <alignment horizontal="center" wrapText="1"/>
    </xf>
    <xf numFmtId="4" fontId="9" fillId="4" borderId="37" xfId="1" applyNumberFormat="1" applyFont="1" applyFill="1" applyBorder="1" applyAlignment="1" applyProtection="1">
      <alignment horizontal="center" wrapText="1"/>
    </xf>
    <xf numFmtId="0" fontId="12" fillId="0" borderId="57" xfId="1" applyFont="1" applyBorder="1" applyAlignment="1">
      <alignment horizontal="center" vertical="center" wrapText="1"/>
    </xf>
    <xf numFmtId="0" fontId="16" fillId="0" borderId="0" xfId="1" applyFont="1" applyAlignment="1">
      <alignment horizontal="left" wrapText="1"/>
    </xf>
    <xf numFmtId="0" fontId="22" fillId="0" borderId="0" xfId="1" applyFont="1" applyAlignment="1">
      <alignment horizontal="center"/>
    </xf>
    <xf numFmtId="49" fontId="9" fillId="0" borderId="2" xfId="1" applyNumberFormat="1" applyFont="1" applyBorder="1" applyAlignment="1">
      <alignment horizontal="center" wrapText="1"/>
    </xf>
    <xf numFmtId="49" fontId="9" fillId="0" borderId="15" xfId="1" applyNumberFormat="1" applyFont="1" applyBorder="1" applyAlignment="1">
      <alignment horizontal="center" wrapText="1"/>
    </xf>
    <xf numFmtId="4" fontId="9" fillId="4" borderId="34" xfId="1" applyNumberFormat="1" applyFont="1" applyFill="1" applyBorder="1" applyAlignment="1" applyProtection="1">
      <alignment horizontal="center" vertical="center" wrapText="1"/>
    </xf>
    <xf numFmtId="4" fontId="9" fillId="4" borderId="35" xfId="1" applyNumberFormat="1" applyFont="1" applyFill="1" applyBorder="1" applyAlignment="1" applyProtection="1">
      <alignment horizontal="center" vertical="center" wrapText="1"/>
    </xf>
    <xf numFmtId="4" fontId="9" fillId="4" borderId="36" xfId="1" applyNumberFormat="1" applyFont="1" applyFill="1" applyBorder="1" applyAlignment="1" applyProtection="1">
      <alignment horizontal="center" vertical="center" wrapText="1"/>
    </xf>
    <xf numFmtId="4" fontId="9" fillId="4" borderId="37" xfId="1" applyNumberFormat="1" applyFont="1" applyFill="1" applyBorder="1" applyAlignment="1" applyProtection="1">
      <alignment horizontal="center" vertical="center" wrapText="1"/>
    </xf>
    <xf numFmtId="49" fontId="16" fillId="0" borderId="0" xfId="1" applyNumberFormat="1" applyFont="1" applyAlignment="1">
      <alignment vertical="center" wrapText="1"/>
    </xf>
    <xf numFmtId="0" fontId="24" fillId="0" borderId="0" xfId="0" applyFont="1" applyAlignment="1">
      <alignment vertical="center" wrapText="1"/>
    </xf>
    <xf numFmtId="49" fontId="16" fillId="0" borderId="41" xfId="1" applyNumberFormat="1" applyFont="1" applyBorder="1" applyAlignment="1">
      <alignment horizontal="left" wrapText="1"/>
    </xf>
    <xf numFmtId="0" fontId="16" fillId="0" borderId="41" xfId="1" applyFont="1" applyBorder="1" applyAlignment="1">
      <alignment horizontal="left" wrapText="1"/>
    </xf>
    <xf numFmtId="0" fontId="9" fillId="0" borderId="0" xfId="1" applyFont="1" applyFill="1" applyBorder="1" applyAlignment="1" applyProtection="1">
      <alignment horizontal="left" wrapText="1"/>
      <protection locked="0"/>
    </xf>
    <xf numFmtId="0" fontId="9" fillId="0" borderId="1" xfId="1" applyFont="1" applyFill="1" applyBorder="1" applyAlignment="1" applyProtection="1">
      <alignment horizontal="left" wrapText="1"/>
      <protection locked="0"/>
    </xf>
    <xf numFmtId="49" fontId="9" fillId="0" borderId="49" xfId="1" applyNumberFormat="1" applyFont="1" applyBorder="1" applyAlignment="1">
      <alignment horizontal="center" wrapText="1"/>
    </xf>
    <xf numFmtId="49" fontId="9" fillId="0" borderId="55" xfId="1" applyNumberFormat="1" applyFont="1" applyBorder="1" applyAlignment="1">
      <alignment horizontal="center" wrapText="1"/>
    </xf>
    <xf numFmtId="0" fontId="9" fillId="0" borderId="34" xfId="1" applyFont="1" applyBorder="1" applyAlignment="1">
      <alignment horizontal="left" vertical="center" wrapText="1" indent="1"/>
    </xf>
    <xf numFmtId="0" fontId="9" fillId="0" borderId="41" xfId="1" applyFont="1" applyBorder="1" applyAlignment="1">
      <alignment horizontal="left" vertical="center" wrapText="1" indent="1"/>
    </xf>
    <xf numFmtId="0" fontId="9" fillId="0" borderId="35" xfId="1" applyFont="1" applyBorder="1" applyAlignment="1">
      <alignment horizontal="left" vertical="center" wrapText="1" indent="1"/>
    </xf>
    <xf numFmtId="0" fontId="9" fillId="0" borderId="36" xfId="1" applyFont="1" applyBorder="1" applyAlignment="1">
      <alignment horizontal="left" vertical="center" wrapText="1" indent="2"/>
    </xf>
    <xf numFmtId="0" fontId="9" fillId="0" borderId="1" xfId="1" applyFont="1" applyBorder="1" applyAlignment="1">
      <alignment horizontal="left" vertical="center" wrapText="1" indent="2"/>
    </xf>
    <xf numFmtId="0" fontId="9" fillId="0" borderId="37" xfId="1" applyFont="1" applyBorder="1" applyAlignment="1">
      <alignment horizontal="left" vertical="center" wrapText="1" indent="2"/>
    </xf>
    <xf numFmtId="0" fontId="7" fillId="0" borderId="1" xfId="1" applyFont="1" applyFill="1" applyBorder="1" applyAlignment="1">
      <alignment horizontal="center"/>
    </xf>
    <xf numFmtId="0" fontId="20" fillId="0" borderId="1" xfId="1" applyFont="1" applyBorder="1" applyAlignment="1">
      <alignment horizontal="center" vertical="top" wrapText="1"/>
    </xf>
    <xf numFmtId="0" fontId="21" fillId="0" borderId="0" xfId="1" applyFont="1" applyAlignment="1">
      <alignment horizontal="center"/>
    </xf>
    <xf numFmtId="0" fontId="7" fillId="4" borderId="1" xfId="1" applyFont="1" applyFill="1" applyBorder="1" applyAlignment="1" applyProtection="1">
      <alignment horizontal="center"/>
    </xf>
    <xf numFmtId="0" fontId="9" fillId="0" borderId="0" xfId="1" applyFont="1" applyAlignment="1">
      <alignment horizontal="right" wrapText="1"/>
    </xf>
    <xf numFmtId="0" fontId="9" fillId="0" borderId="49" xfId="1" applyFont="1" applyBorder="1" applyAlignment="1">
      <alignment horizontal="left" vertical="center" wrapText="1" indent="6"/>
    </xf>
    <xf numFmtId="0" fontId="9" fillId="0" borderId="40" xfId="1" applyFont="1" applyBorder="1" applyAlignment="1">
      <alignment horizontal="left" vertical="center" wrapText="1" indent="6"/>
    </xf>
    <xf numFmtId="0" fontId="9" fillId="0" borderId="55" xfId="1" applyFont="1" applyBorder="1" applyAlignment="1">
      <alignment horizontal="left" vertical="center" wrapText="1" indent="6"/>
    </xf>
    <xf numFmtId="0" fontId="9" fillId="0" borderId="49" xfId="1" applyFont="1" applyBorder="1" applyAlignment="1">
      <alignment horizontal="left" vertical="center" wrapText="1" indent="2"/>
    </xf>
    <xf numFmtId="0" fontId="9" fillId="0" borderId="40" xfId="1" applyFont="1" applyBorder="1" applyAlignment="1">
      <alignment horizontal="left" vertical="center" wrapText="1" indent="2"/>
    </xf>
    <xf numFmtId="0" fontId="9" fillId="0" borderId="55" xfId="1" applyFont="1" applyBorder="1" applyAlignment="1">
      <alignment horizontal="left" vertical="center" wrapText="1" indent="2"/>
    </xf>
    <xf numFmtId="4" fontId="9" fillId="2" borderId="30" xfId="1" applyNumberFormat="1" applyFont="1" applyFill="1" applyBorder="1" applyAlignment="1" applyProtection="1">
      <alignment horizontal="center" vertical="center" wrapText="1"/>
    </xf>
    <xf numFmtId="4" fontId="9" fillId="2" borderId="33" xfId="1" applyNumberFormat="1" applyFont="1" applyFill="1" applyBorder="1" applyAlignment="1" applyProtection="1">
      <alignment horizontal="center" vertical="center" wrapText="1"/>
    </xf>
    <xf numFmtId="0" fontId="9" fillId="0" borderId="7" xfId="1" applyFont="1" applyBorder="1" applyAlignment="1">
      <alignment horizontal="center" wrapText="1"/>
    </xf>
    <xf numFmtId="0" fontId="9" fillId="0" borderId="13" xfId="1" applyFont="1" applyBorder="1" applyAlignment="1">
      <alignment horizontal="center" wrapText="1"/>
    </xf>
    <xf numFmtId="14" fontId="9" fillId="4" borderId="49" xfId="1" applyNumberFormat="1" applyFont="1" applyFill="1" applyBorder="1" applyAlignment="1">
      <alignment horizontal="center" wrapText="1"/>
    </xf>
    <xf numFmtId="14" fontId="9" fillId="4" borderId="55" xfId="1" applyNumberFormat="1" applyFont="1" applyFill="1" applyBorder="1" applyAlignment="1">
      <alignment horizontal="center" wrapText="1"/>
    </xf>
    <xf numFmtId="0" fontId="9" fillId="0" borderId="30" xfId="1" applyFont="1" applyBorder="1" applyAlignment="1">
      <alignment horizontal="left" vertical="center" wrapText="1"/>
    </xf>
    <xf numFmtId="0" fontId="9" fillId="0" borderId="31" xfId="1" applyFont="1" applyBorder="1" applyAlignment="1">
      <alignment horizontal="left" vertical="center" wrapText="1"/>
    </xf>
    <xf numFmtId="0" fontId="9" fillId="0" borderId="33" xfId="1" applyFont="1" applyBorder="1" applyAlignment="1">
      <alignment horizontal="left" vertical="center" wrapText="1"/>
    </xf>
    <xf numFmtId="0" fontId="12" fillId="0" borderId="4" xfId="1" applyFont="1" applyBorder="1" applyAlignment="1">
      <alignment horizontal="center" wrapText="1"/>
    </xf>
    <xf numFmtId="0" fontId="12" fillId="0" borderId="6" xfId="1" applyFont="1" applyBorder="1" applyAlignment="1">
      <alignment horizontal="center" wrapText="1"/>
    </xf>
    <xf numFmtId="0" fontId="9" fillId="0" borderId="49" xfId="1" applyFont="1" applyBorder="1" applyAlignment="1">
      <alignment horizontal="left" vertical="center" wrapText="1"/>
    </xf>
    <xf numFmtId="0" fontId="9" fillId="0" borderId="40" xfId="1" applyFont="1" applyBorder="1" applyAlignment="1">
      <alignment horizontal="left" vertical="center" wrapText="1"/>
    </xf>
    <xf numFmtId="0" fontId="9" fillId="0" borderId="55" xfId="1" applyFont="1" applyBorder="1" applyAlignment="1">
      <alignment horizontal="left" vertical="center" wrapText="1"/>
    </xf>
    <xf numFmtId="4" fontId="9" fillId="2" borderId="49" xfId="1" applyNumberFormat="1" applyFont="1" applyFill="1" applyBorder="1" applyAlignment="1" applyProtection="1">
      <alignment horizontal="center" vertical="center" wrapText="1"/>
    </xf>
    <xf numFmtId="4" fontId="9" fillId="2" borderId="55" xfId="1" applyNumberFormat="1" applyFont="1" applyFill="1" applyBorder="1" applyAlignment="1" applyProtection="1">
      <alignment horizontal="center" vertical="center" wrapText="1"/>
    </xf>
    <xf numFmtId="0" fontId="9" fillId="0" borderId="38" xfId="1" applyFont="1" applyBorder="1" applyAlignment="1">
      <alignment horizontal="left" vertical="center" wrapText="1" indent="2"/>
    </xf>
    <xf numFmtId="0" fontId="9" fillId="0" borderId="54" xfId="1" applyFont="1" applyBorder="1" applyAlignment="1">
      <alignment horizontal="left" vertical="center" wrapText="1" indent="2"/>
    </xf>
    <xf numFmtId="0" fontId="9" fillId="0" borderId="39" xfId="1" applyFont="1" applyBorder="1" applyAlignment="1">
      <alignment horizontal="left" vertical="center" wrapText="1" indent="2"/>
    </xf>
    <xf numFmtId="0" fontId="19" fillId="0" borderId="0" xfId="1" applyFont="1" applyAlignment="1">
      <alignment horizontal="center" vertical="center"/>
    </xf>
    <xf numFmtId="0" fontId="18" fillId="0" borderId="0" xfId="1" applyFont="1" applyAlignment="1">
      <alignment horizontal="center" vertical="center"/>
    </xf>
    <xf numFmtId="0" fontId="15" fillId="0" borderId="58" xfId="1" applyFont="1" applyBorder="1" applyAlignment="1" applyProtection="1">
      <alignment horizontal="center" vertical="center" wrapText="1"/>
    </xf>
    <xf numFmtId="0" fontId="15" fillId="0" borderId="59" xfId="1" applyFont="1" applyBorder="1" applyAlignment="1" applyProtection="1">
      <alignment horizontal="center" vertical="center" wrapText="1"/>
    </xf>
    <xf numFmtId="0" fontId="15" fillId="0" borderId="12" xfId="1" applyFont="1" applyBorder="1" applyAlignment="1" applyProtection="1">
      <alignment horizontal="center" vertical="center" wrapText="1"/>
    </xf>
    <xf numFmtId="0" fontId="15" fillId="0" borderId="60" xfId="1" applyFont="1" applyBorder="1" applyAlignment="1" applyProtection="1">
      <alignment horizontal="center" vertical="center" wrapText="1"/>
    </xf>
    <xf numFmtId="0" fontId="15" fillId="0" borderId="61" xfId="1" applyFont="1" applyBorder="1" applyAlignment="1" applyProtection="1">
      <alignment horizontal="center" vertical="center" wrapText="1"/>
    </xf>
    <xf numFmtId="0" fontId="15" fillId="0" borderId="13" xfId="1" applyFont="1" applyBorder="1" applyAlignment="1" applyProtection="1">
      <alignment horizontal="center" vertical="center" wrapText="1"/>
    </xf>
    <xf numFmtId="0" fontId="15" fillId="0" borderId="30" xfId="1" applyFont="1" applyBorder="1" applyAlignment="1" applyProtection="1">
      <alignment horizontal="center" vertical="center" wrapText="1"/>
    </xf>
    <xf numFmtId="0" fontId="15" fillId="0" borderId="31" xfId="1" applyFont="1" applyBorder="1" applyAlignment="1" applyProtection="1">
      <alignment horizontal="center" vertical="center" wrapText="1"/>
    </xf>
    <xf numFmtId="0" fontId="15" fillId="0" borderId="32" xfId="1" applyFont="1" applyBorder="1" applyAlignment="1" applyProtection="1">
      <alignment horizontal="center" vertical="center" wrapText="1"/>
    </xf>
    <xf numFmtId="0" fontId="15" fillId="0" borderId="25" xfId="1" applyFont="1" applyBorder="1" applyAlignment="1" applyProtection="1">
      <alignment horizontal="center" vertical="center" wrapText="1"/>
    </xf>
    <xf numFmtId="0" fontId="15" fillId="0" borderId="33" xfId="1" applyFont="1" applyBorder="1" applyAlignment="1" applyProtection="1">
      <alignment horizontal="center" vertical="center" wrapText="1"/>
    </xf>
    <xf numFmtId="0" fontId="15" fillId="0" borderId="8" xfId="1" applyFont="1" applyBorder="1" applyAlignment="1" applyProtection="1">
      <alignment horizontal="center" vertical="center" wrapText="1"/>
    </xf>
    <xf numFmtId="0" fontId="15" fillId="0" borderId="9" xfId="1" applyFont="1" applyBorder="1" applyAlignment="1" applyProtection="1">
      <alignment horizontal="center" vertical="center" wrapText="1"/>
    </xf>
    <xf numFmtId="0" fontId="15" fillId="0" borderId="10" xfId="1" applyFont="1" applyFill="1" applyBorder="1" applyAlignment="1" applyProtection="1">
      <alignment horizontal="center" vertical="center" wrapText="1"/>
    </xf>
    <xf numFmtId="0" fontId="15" fillId="0" borderId="16" xfId="1" applyFont="1" applyFill="1" applyBorder="1" applyAlignment="1" applyProtection="1">
      <alignment horizontal="center" vertical="center" wrapText="1"/>
    </xf>
    <xf numFmtId="0" fontId="15" fillId="0" borderId="10" xfId="1" applyFont="1" applyBorder="1" applyAlignment="1" applyProtection="1">
      <alignment horizontal="center" vertical="center" wrapText="1"/>
    </xf>
    <xf numFmtId="0" fontId="15" fillId="0" borderId="11" xfId="1" applyFont="1" applyBorder="1" applyAlignment="1" applyProtection="1">
      <alignment horizontal="center" vertical="center" wrapText="1"/>
    </xf>
    <xf numFmtId="0" fontId="9" fillId="0" borderId="49" xfId="1" applyFont="1" applyBorder="1" applyAlignment="1" applyProtection="1">
      <alignment horizontal="left" vertical="top" wrapText="1" indent="2"/>
    </xf>
    <xf numFmtId="0" fontId="9" fillId="0" borderId="50" xfId="1" applyFont="1" applyBorder="1" applyAlignment="1" applyProtection="1">
      <alignment horizontal="left" vertical="top" wrapText="1" indent="2"/>
    </xf>
    <xf numFmtId="0" fontId="9" fillId="0" borderId="49" xfId="1" applyFont="1" applyBorder="1" applyAlignment="1" applyProtection="1">
      <alignment horizontal="left" vertical="top" wrapText="1" indent="1"/>
    </xf>
    <xf numFmtId="0" fontId="9" fillId="0" borderId="50" xfId="1" applyFont="1" applyBorder="1" applyAlignment="1" applyProtection="1">
      <alignment horizontal="left" vertical="top" wrapText="1" indent="1"/>
    </xf>
    <xf numFmtId="0" fontId="12" fillId="0" borderId="52" xfId="1" applyFont="1" applyBorder="1" applyAlignment="1" applyProtection="1">
      <alignment horizontal="left" vertical="top" wrapText="1"/>
    </xf>
    <xf numFmtId="0" fontId="12" fillId="0" borderId="53" xfId="1" applyFont="1" applyBorder="1" applyAlignment="1" applyProtection="1">
      <alignment horizontal="left" vertical="top" wrapText="1"/>
    </xf>
    <xf numFmtId="0" fontId="12" fillId="0" borderId="46" xfId="1" applyFont="1" applyBorder="1" applyAlignment="1" applyProtection="1">
      <alignment horizontal="left" vertical="top" wrapText="1"/>
    </xf>
    <xf numFmtId="0" fontId="12" fillId="0" borderId="47" xfId="1" applyFont="1" applyBorder="1" applyAlignment="1" applyProtection="1">
      <alignment horizontal="left" vertical="top" wrapText="1"/>
    </xf>
    <xf numFmtId="0" fontId="9" fillId="0" borderId="52" xfId="1" applyFont="1" applyBorder="1" applyAlignment="1" applyProtection="1">
      <alignment horizontal="center" vertical="center" wrapText="1"/>
    </xf>
    <xf numFmtId="0" fontId="9" fillId="0" borderId="53" xfId="1" applyFont="1" applyBorder="1" applyAlignment="1" applyProtection="1">
      <alignment horizontal="center" vertical="center" wrapText="1"/>
    </xf>
    <xf numFmtId="0" fontId="12" fillId="0" borderId="49" xfId="1" applyFont="1" applyBorder="1" applyAlignment="1" applyProtection="1">
      <alignment horizontal="left" vertical="top" wrapText="1"/>
    </xf>
    <xf numFmtId="0" fontId="12" fillId="0" borderId="50" xfId="1" applyFont="1" applyBorder="1" applyAlignment="1" applyProtection="1">
      <alignment horizontal="left" vertical="top" wrapText="1"/>
    </xf>
    <xf numFmtId="0" fontId="16" fillId="0" borderId="30" xfId="1" applyFont="1" applyBorder="1" applyAlignment="1" applyProtection="1">
      <alignment horizontal="left" vertical="top" wrapText="1"/>
    </xf>
    <xf numFmtId="0" fontId="16" fillId="0" borderId="32" xfId="1" applyFont="1" applyBorder="1" applyAlignment="1" applyProtection="1">
      <alignment horizontal="left" vertical="top" wrapText="1"/>
    </xf>
    <xf numFmtId="0" fontId="16" fillId="0" borderId="49" xfId="1" applyFont="1" applyBorder="1" applyAlignment="1" applyProtection="1">
      <alignment horizontal="left" vertical="top" wrapText="1"/>
    </xf>
    <xf numFmtId="0" fontId="16" fillId="0" borderId="50" xfId="1" applyFont="1" applyBorder="1" applyAlignment="1" applyProtection="1">
      <alignment horizontal="left" vertical="top" wrapText="1"/>
    </xf>
    <xf numFmtId="0" fontId="9" fillId="0" borderId="52" xfId="1" applyFont="1" applyBorder="1" applyAlignment="1" applyProtection="1">
      <alignment horizontal="left" vertical="top" wrapText="1" indent="1"/>
    </xf>
    <xf numFmtId="0" fontId="9" fillId="0" borderId="53" xfId="1" applyFont="1" applyBorder="1" applyAlignment="1" applyProtection="1">
      <alignment horizontal="left" vertical="top" wrapText="1" indent="1"/>
    </xf>
    <xf numFmtId="0" fontId="18" fillId="0" borderId="0" xfId="1" applyFont="1" applyAlignment="1" applyProtection="1">
      <alignment horizontal="center" vertical="center"/>
    </xf>
    <xf numFmtId="0" fontId="15" fillId="0" borderId="63" xfId="1" applyFont="1" applyBorder="1" applyAlignment="1" applyProtection="1">
      <alignment horizontal="center" vertical="center" wrapText="1"/>
    </xf>
    <xf numFmtId="0" fontId="15" fillId="0" borderId="64" xfId="1" applyFont="1" applyBorder="1" applyAlignment="1" applyProtection="1">
      <alignment horizontal="center" vertical="center" wrapText="1"/>
    </xf>
    <xf numFmtId="0" fontId="15" fillId="0" borderId="7" xfId="1" applyFont="1" applyBorder="1" applyAlignment="1" applyProtection="1">
      <alignment horizontal="center" vertical="center" wrapText="1"/>
    </xf>
    <xf numFmtId="0" fontId="15" fillId="0" borderId="27" xfId="1" applyFont="1" applyBorder="1" applyAlignment="1" applyProtection="1">
      <alignment horizontal="center" vertical="center" wrapText="1"/>
    </xf>
    <xf numFmtId="0" fontId="15" fillId="0" borderId="57" xfId="1" applyFont="1" applyBorder="1" applyAlignment="1" applyProtection="1">
      <alignment horizontal="center" vertical="center" wrapText="1"/>
    </xf>
    <xf numFmtId="0" fontId="15" fillId="0" borderId="29" xfId="1" applyFont="1" applyBorder="1" applyAlignment="1" applyProtection="1">
      <alignment horizontal="center" vertical="center" wrapText="1"/>
    </xf>
    <xf numFmtId="0" fontId="15" fillId="0" borderId="65" xfId="1" applyFont="1" applyBorder="1" applyAlignment="1" applyProtection="1">
      <alignment horizontal="center" vertical="center" wrapText="1"/>
    </xf>
    <xf numFmtId="0" fontId="15" fillId="0" borderId="22" xfId="1" applyFont="1" applyBorder="1" applyAlignment="1" applyProtection="1">
      <alignment horizontal="center" vertical="center" wrapText="1"/>
    </xf>
    <xf numFmtId="0" fontId="15" fillId="0" borderId="37" xfId="1" applyFont="1" applyBorder="1" applyAlignment="1" applyProtection="1">
      <alignment horizontal="center" vertical="center" wrapText="1"/>
    </xf>
    <xf numFmtId="0" fontId="7" fillId="0" borderId="1" xfId="1" applyFont="1" applyBorder="1" applyAlignment="1">
      <alignment horizontal="center"/>
    </xf>
    <xf numFmtId="49" fontId="9" fillId="0" borderId="1" xfId="1" applyNumberFormat="1" applyFont="1" applyFill="1" applyBorder="1" applyAlignment="1" applyProtection="1">
      <alignment horizontal="center"/>
      <protection locked="0"/>
    </xf>
    <xf numFmtId="0" fontId="9" fillId="0" borderId="23" xfId="1" applyFont="1" applyBorder="1" applyAlignment="1" applyProtection="1">
      <alignment horizontal="center" vertical="center" wrapText="1"/>
    </xf>
    <xf numFmtId="0" fontId="9" fillId="0" borderId="55" xfId="1" applyFont="1" applyBorder="1" applyAlignment="1" applyProtection="1">
      <alignment horizontal="center" vertical="center" wrapText="1"/>
    </xf>
    <xf numFmtId="0" fontId="9" fillId="0" borderId="20" xfId="1" applyFont="1" applyBorder="1" applyAlignment="1" applyProtection="1">
      <alignment horizontal="center" vertical="center" wrapText="1"/>
    </xf>
    <xf numFmtId="0" fontId="9" fillId="0" borderId="51" xfId="1" applyFont="1" applyBorder="1" applyAlignment="1" applyProtection="1">
      <alignment horizontal="center" vertical="center" wrapText="1"/>
    </xf>
    <xf numFmtId="0" fontId="12" fillId="0" borderId="21" xfId="1" applyFont="1" applyBorder="1" applyAlignment="1" applyProtection="1">
      <alignment horizontal="center" vertical="center" wrapText="1"/>
    </xf>
    <xf numFmtId="0" fontId="12" fillId="0" borderId="62" xfId="1" applyFont="1" applyBorder="1" applyAlignment="1" applyProtection="1">
      <alignment horizontal="center" vertical="center" wrapText="1"/>
    </xf>
    <xf numFmtId="0" fontId="9" fillId="0" borderId="25" xfId="1" applyFont="1" applyBorder="1" applyAlignment="1" applyProtection="1">
      <alignment horizontal="center" vertical="center" wrapText="1"/>
    </xf>
    <xf numFmtId="0" fontId="9" fillId="0" borderId="33" xfId="1" applyFont="1" applyBorder="1" applyAlignment="1" applyProtection="1">
      <alignment horizontal="center" vertical="center" wrapText="1"/>
    </xf>
    <xf numFmtId="0" fontId="12" fillId="0" borderId="23" xfId="1" applyFont="1" applyBorder="1" applyAlignment="1" applyProtection="1">
      <alignment horizontal="center" vertical="center" wrapText="1"/>
    </xf>
    <xf numFmtId="0" fontId="12" fillId="0" borderId="55" xfId="1" applyFont="1" applyBorder="1" applyAlignment="1" applyProtection="1">
      <alignment horizontal="center" vertical="center" wrapText="1"/>
    </xf>
    <xf numFmtId="49" fontId="7" fillId="0" borderId="1" xfId="1" applyNumberFormat="1" applyFont="1" applyFill="1" applyBorder="1" applyAlignment="1" applyProtection="1">
      <alignment horizontal="center"/>
      <protection locked="0"/>
    </xf>
    <xf numFmtId="0" fontId="15" fillId="0" borderId="42" xfId="1" applyFont="1" applyBorder="1" applyAlignment="1" applyProtection="1">
      <alignment horizontal="center" vertical="center" wrapText="1"/>
    </xf>
    <xf numFmtId="0" fontId="15" fillId="0" borderId="43" xfId="1" applyFont="1" applyBorder="1" applyAlignment="1" applyProtection="1">
      <alignment horizontal="center" vertical="center" wrapText="1"/>
    </xf>
    <xf numFmtId="0" fontId="15" fillId="0" borderId="44" xfId="1" applyFont="1" applyBorder="1" applyAlignment="1" applyProtection="1">
      <alignment horizontal="center" vertical="center" wrapText="1"/>
    </xf>
    <xf numFmtId="0" fontId="15" fillId="0" borderId="45" xfId="1" applyFont="1" applyBorder="1" applyAlignment="1" applyProtection="1">
      <alignment horizontal="center" vertical="center" wrapText="1"/>
    </xf>
    <xf numFmtId="0" fontId="15" fillId="0" borderId="36" xfId="1" applyFont="1" applyBorder="1" applyAlignment="1" applyProtection="1">
      <alignment horizontal="center" vertical="center" wrapText="1"/>
    </xf>
    <xf numFmtId="0" fontId="15" fillId="0" borderId="48" xfId="1" applyFont="1" applyBorder="1" applyAlignment="1" applyProtection="1">
      <alignment horizontal="center" vertical="center" wrapText="1"/>
    </xf>
    <xf numFmtId="0" fontId="12" fillId="0" borderId="46" xfId="1" applyFont="1" applyBorder="1" applyAlignment="1" applyProtection="1">
      <alignment horizontal="center" vertical="top" wrapText="1"/>
    </xf>
    <xf numFmtId="0" fontId="12" fillId="0" borderId="47" xfId="1" applyFont="1" applyBorder="1" applyAlignment="1" applyProtection="1">
      <alignment horizontal="center" vertical="top" wrapText="1"/>
    </xf>
    <xf numFmtId="0" fontId="12" fillId="0" borderId="30" xfId="1" applyFont="1" applyBorder="1" applyAlignment="1" applyProtection="1">
      <alignment horizontal="left" vertical="top" wrapText="1"/>
    </xf>
    <xf numFmtId="0" fontId="12" fillId="0" borderId="32" xfId="1" applyFont="1" applyBorder="1" applyAlignment="1" applyProtection="1">
      <alignment horizontal="left" vertical="top" wrapText="1"/>
    </xf>
    <xf numFmtId="0" fontId="14" fillId="0" borderId="49" xfId="1" applyFont="1" applyBorder="1" applyAlignment="1" applyProtection="1">
      <alignment horizontal="left" vertical="top" wrapText="1" indent="3"/>
    </xf>
    <xf numFmtId="0" fontId="14" fillId="0" borderId="50" xfId="1" applyFont="1" applyBorder="1" applyAlignment="1" applyProtection="1">
      <alignment horizontal="left" vertical="top" wrapText="1" indent="3"/>
    </xf>
    <xf numFmtId="0" fontId="14" fillId="0" borderId="49" xfId="1" applyFont="1" applyBorder="1" applyAlignment="1" applyProtection="1">
      <alignment horizontal="left" vertical="top" wrapText="1"/>
    </xf>
    <xf numFmtId="0" fontId="14" fillId="0" borderId="50" xfId="1" applyFont="1" applyBorder="1" applyAlignment="1" applyProtection="1">
      <alignment horizontal="left" vertical="top" wrapText="1"/>
    </xf>
    <xf numFmtId="0" fontId="17" fillId="0" borderId="30" xfId="1" applyFont="1" applyBorder="1" applyAlignment="1" applyProtection="1">
      <alignment horizontal="center" vertical="top" wrapText="1"/>
    </xf>
    <xf numFmtId="0" fontId="17" fillId="0" borderId="32" xfId="1" applyFont="1" applyBorder="1" applyAlignment="1" applyProtection="1">
      <alignment horizontal="center" vertical="top" wrapText="1"/>
    </xf>
    <xf numFmtId="4" fontId="9" fillId="4" borderId="38" xfId="1" applyNumberFormat="1" applyFont="1" applyFill="1" applyBorder="1" applyAlignment="1" applyProtection="1">
      <alignment horizontal="center" wrapText="1"/>
    </xf>
    <xf numFmtId="4" fontId="9" fillId="4" borderId="39" xfId="1" applyNumberFormat="1" applyFont="1" applyFill="1" applyBorder="1" applyAlignment="1" applyProtection="1">
      <alignment horizontal="center" wrapText="1"/>
    </xf>
    <xf numFmtId="0" fontId="9" fillId="0" borderId="26" xfId="1" applyFont="1" applyBorder="1" applyAlignment="1" applyProtection="1">
      <alignment horizontal="center" vertical="center" wrapText="1"/>
    </xf>
    <xf numFmtId="0" fontId="12" fillId="0" borderId="25" xfId="1" applyFont="1" applyBorder="1" applyAlignment="1" applyProtection="1">
      <alignment horizontal="center" vertical="center" wrapText="1"/>
    </xf>
    <xf numFmtId="0" fontId="12" fillId="0" borderId="33" xfId="1" applyFont="1" applyBorder="1" applyAlignment="1" applyProtection="1">
      <alignment horizontal="center" vertical="center" wrapText="1"/>
    </xf>
    <xf numFmtId="0" fontId="8" fillId="0" borderId="8" xfId="1" applyFont="1" applyBorder="1" applyAlignment="1" applyProtection="1">
      <alignment vertical="center" wrapText="1"/>
    </xf>
    <xf numFmtId="0" fontId="8" fillId="0" borderId="0" xfId="1" applyFont="1" applyAlignment="1">
      <alignment wrapText="1"/>
    </xf>
    <xf numFmtId="0" fontId="8" fillId="0" borderId="2" xfId="1" applyFont="1" applyBorder="1" applyAlignment="1" applyProtection="1">
      <alignment vertical="center" wrapText="1"/>
    </xf>
    <xf numFmtId="0" fontId="8" fillId="0" borderId="18" xfId="1" applyFont="1" applyBorder="1" applyAlignment="1" applyProtection="1">
      <alignment vertical="center" wrapText="1"/>
    </xf>
  </cellXfs>
  <cellStyles count="6">
    <cellStyle name="Обычный" xfId="0" builtinId="0"/>
    <cellStyle name="Обычный 2" xfId="1"/>
    <cellStyle name="Обычный 3" xfId="2"/>
    <cellStyle name="Обычный 3 2 2 4 2" xfId="3"/>
    <cellStyle name="Обычный 6 12" xfId="4"/>
    <cellStyle name="Обычный 8 7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M198"/>
  <sheetViews>
    <sheetView tabSelected="1" topLeftCell="A49" workbookViewId="0">
      <selection activeCell="L15" sqref="L15:M15"/>
    </sheetView>
  </sheetViews>
  <sheetFormatPr defaultRowHeight="14.4"/>
  <cols>
    <col min="1" max="1" width="35.88671875" customWidth="1"/>
    <col min="2" max="3" width="9.109375" customWidth="1"/>
    <col min="4" max="4" width="10.109375" customWidth="1"/>
    <col min="5" max="13" width="17.5546875" customWidth="1"/>
  </cols>
  <sheetData>
    <row r="1" spans="1:13" ht="15.6">
      <c r="A1" s="1"/>
      <c r="B1" s="1"/>
      <c r="C1" s="1"/>
      <c r="D1" s="1"/>
      <c r="E1" s="1"/>
      <c r="F1" s="1"/>
      <c r="G1" s="1"/>
      <c r="H1" s="1"/>
      <c r="I1" s="149" t="s">
        <v>94</v>
      </c>
      <c r="J1" s="149"/>
      <c r="K1" s="149"/>
      <c r="L1" s="149"/>
      <c r="M1" s="149"/>
    </row>
    <row r="2" spans="1:13">
      <c r="A2" s="1"/>
      <c r="B2" s="1"/>
      <c r="C2" s="1"/>
      <c r="D2" s="1"/>
      <c r="E2" s="1"/>
      <c r="F2" s="1"/>
      <c r="G2" s="1"/>
      <c r="H2" s="1"/>
      <c r="I2" s="150"/>
      <c r="J2" s="150"/>
      <c r="K2" s="150"/>
      <c r="L2" s="150"/>
      <c r="M2" s="150"/>
    </row>
    <row r="3" spans="1:13" ht="24" customHeight="1">
      <c r="A3" s="1"/>
      <c r="B3" s="1"/>
      <c r="C3" s="1"/>
      <c r="D3" s="1"/>
      <c r="E3" s="1"/>
      <c r="F3" s="1"/>
      <c r="G3" s="1"/>
      <c r="H3" s="1"/>
      <c r="I3" s="154" t="s">
        <v>95</v>
      </c>
      <c r="J3" s="154"/>
      <c r="K3" s="154"/>
      <c r="L3" s="154"/>
      <c r="M3" s="154"/>
    </row>
    <row r="4" spans="1:13" ht="15">
      <c r="A4" s="1"/>
      <c r="B4" s="1"/>
      <c r="C4" s="1"/>
      <c r="D4" s="1"/>
      <c r="E4" s="1"/>
      <c r="F4" s="1"/>
      <c r="G4" s="1"/>
      <c r="H4" s="1"/>
      <c r="I4" s="192"/>
      <c r="J4" s="192"/>
      <c r="K4" s="2"/>
      <c r="L4" s="151"/>
      <c r="M4" s="151"/>
    </row>
    <row r="5" spans="1:13">
      <c r="A5" s="1"/>
      <c r="B5" s="1"/>
      <c r="C5" s="1"/>
      <c r="D5" s="1"/>
      <c r="E5" s="1"/>
      <c r="F5" s="1"/>
      <c r="G5" s="1"/>
      <c r="H5" s="1"/>
      <c r="I5" s="152" t="s">
        <v>96</v>
      </c>
      <c r="J5" s="152"/>
      <c r="K5" s="1"/>
      <c r="L5" s="152" t="s">
        <v>97</v>
      </c>
      <c r="M5" s="152"/>
    </row>
    <row r="6" spans="1:13">
      <c r="A6" s="1"/>
      <c r="B6" s="1"/>
      <c r="C6" s="1"/>
      <c r="D6" s="1"/>
      <c r="E6" s="1"/>
      <c r="F6" s="1"/>
      <c r="G6" s="1"/>
      <c r="H6" s="3" t="s">
        <v>98</v>
      </c>
      <c r="I6" s="4"/>
      <c r="J6" s="5" t="s">
        <v>225</v>
      </c>
      <c r="K6" s="57"/>
      <c r="L6" s="6" t="s">
        <v>233</v>
      </c>
      <c r="M6" s="7" t="s">
        <v>99</v>
      </c>
    </row>
    <row r="7" spans="1:13">
      <c r="A7" s="8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</row>
    <row r="8" spans="1:13" ht="17.399999999999999">
      <c r="A8" s="193" t="s">
        <v>100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</row>
    <row r="9" spans="1:13">
      <c r="A9" s="1"/>
      <c r="B9" s="1"/>
      <c r="C9" s="1"/>
      <c r="D9" s="9" t="s">
        <v>101</v>
      </c>
      <c r="E9" s="194" t="s">
        <v>236</v>
      </c>
      <c r="F9" s="194"/>
      <c r="G9" s="194"/>
      <c r="H9" s="194"/>
      <c r="I9" s="194"/>
      <c r="J9" s="1"/>
      <c r="K9" s="1"/>
      <c r="L9" s="1"/>
      <c r="M9" s="1"/>
    </row>
    <row r="10" spans="1:13">
      <c r="A10" s="1"/>
      <c r="B10" s="1"/>
      <c r="C10" s="1"/>
      <c r="D10" s="1"/>
      <c r="E10" s="152" t="s">
        <v>223</v>
      </c>
      <c r="F10" s="152"/>
      <c r="G10" s="152"/>
      <c r="H10" s="152"/>
      <c r="I10" s="152"/>
      <c r="J10" s="1"/>
      <c r="K10" s="1"/>
      <c r="L10" s="1"/>
      <c r="M10" s="1"/>
    </row>
    <row r="11" spans="1:13" ht="15" thickBo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</row>
    <row r="12" spans="1:13" ht="15" thickBot="1">
      <c r="A12" s="1"/>
      <c r="B12" s="1"/>
      <c r="C12" s="1"/>
      <c r="D12" s="1"/>
      <c r="E12" s="1"/>
      <c r="F12" s="1"/>
      <c r="G12" s="1"/>
      <c r="H12" s="1"/>
      <c r="I12" s="1"/>
      <c r="J12" s="10"/>
      <c r="K12" s="1"/>
      <c r="L12" s="211" t="s">
        <v>102</v>
      </c>
      <c r="M12" s="212"/>
    </row>
    <row r="13" spans="1:13">
      <c r="A13" s="1"/>
      <c r="B13" s="1"/>
      <c r="C13" s="1"/>
      <c r="D13" s="1"/>
      <c r="E13" s="1"/>
      <c r="F13" s="1"/>
      <c r="G13" s="1"/>
      <c r="H13" s="1"/>
      <c r="I13" s="1"/>
      <c r="J13" s="10"/>
      <c r="K13" s="1"/>
      <c r="L13" s="204"/>
      <c r="M13" s="205"/>
    </row>
    <row r="14" spans="1:13">
      <c r="A14" s="1"/>
      <c r="B14" s="1"/>
      <c r="C14" s="1"/>
      <c r="D14" s="153"/>
      <c r="E14" s="153"/>
      <c r="F14" s="153"/>
      <c r="G14" s="153"/>
      <c r="H14" s="153"/>
      <c r="I14" s="153"/>
      <c r="K14" s="10" t="s">
        <v>103</v>
      </c>
      <c r="L14" s="206">
        <v>42369</v>
      </c>
      <c r="M14" s="207"/>
    </row>
    <row r="15" spans="1:13" ht="15" customHeight="1">
      <c r="A15" s="144" t="s">
        <v>104</v>
      </c>
      <c r="B15" s="145" t="s">
        <v>238</v>
      </c>
      <c r="C15" s="145"/>
      <c r="D15" s="145"/>
      <c r="E15" s="145"/>
      <c r="F15" s="145"/>
      <c r="G15" s="145"/>
      <c r="H15" s="145"/>
      <c r="I15" s="145"/>
      <c r="J15" s="145"/>
      <c r="K15" s="10"/>
      <c r="L15" s="183"/>
      <c r="M15" s="184"/>
    </row>
    <row r="16" spans="1:13">
      <c r="A16" s="144"/>
      <c r="B16" s="145"/>
      <c r="C16" s="145"/>
      <c r="D16" s="145"/>
      <c r="E16" s="145"/>
      <c r="F16" s="145"/>
      <c r="G16" s="145"/>
      <c r="H16" s="145"/>
      <c r="I16" s="145"/>
      <c r="J16" s="145"/>
      <c r="K16" s="10"/>
      <c r="L16" s="140"/>
      <c r="M16" s="141"/>
    </row>
    <row r="17" spans="1:13">
      <c r="A17" s="144"/>
      <c r="B17" s="145"/>
      <c r="C17" s="145"/>
      <c r="D17" s="145"/>
      <c r="E17" s="145"/>
      <c r="F17" s="145"/>
      <c r="G17" s="145"/>
      <c r="H17" s="145"/>
      <c r="I17" s="145"/>
      <c r="J17" s="145"/>
      <c r="K17" s="10"/>
      <c r="L17" s="140"/>
      <c r="M17" s="141"/>
    </row>
    <row r="18" spans="1:13">
      <c r="A18" s="144"/>
      <c r="B18" s="145"/>
      <c r="C18" s="145"/>
      <c r="D18" s="145"/>
      <c r="E18" s="145"/>
      <c r="F18" s="145"/>
      <c r="G18" s="145"/>
      <c r="H18" s="145"/>
      <c r="I18" s="145"/>
      <c r="J18" s="145"/>
      <c r="K18" s="195" t="s">
        <v>105</v>
      </c>
      <c r="L18" s="140"/>
      <c r="M18" s="141"/>
    </row>
    <row r="19" spans="1:13">
      <c r="A19" s="144"/>
      <c r="B19" s="146"/>
      <c r="C19" s="146"/>
      <c r="D19" s="146"/>
      <c r="E19" s="146"/>
      <c r="F19" s="146"/>
      <c r="G19" s="146"/>
      <c r="H19" s="146"/>
      <c r="I19" s="146"/>
      <c r="J19" s="146"/>
      <c r="K19" s="195"/>
      <c r="L19" s="138" t="s">
        <v>229</v>
      </c>
      <c r="M19" s="139"/>
    </row>
    <row r="20" spans="1:13">
      <c r="A20" s="144" t="s">
        <v>106</v>
      </c>
      <c r="B20" s="147"/>
      <c r="C20" s="147"/>
      <c r="D20" s="147"/>
      <c r="E20" s="147"/>
      <c r="F20" s="147"/>
      <c r="G20" s="147"/>
      <c r="H20" s="147"/>
      <c r="I20" s="147"/>
      <c r="J20" s="147"/>
      <c r="K20" s="10"/>
      <c r="L20" s="138" t="s">
        <v>230</v>
      </c>
      <c r="M20" s="139"/>
    </row>
    <row r="21" spans="1:13">
      <c r="A21" s="144"/>
      <c r="B21" s="148"/>
      <c r="C21" s="148"/>
      <c r="D21" s="148"/>
      <c r="E21" s="148"/>
      <c r="F21" s="148"/>
      <c r="G21" s="148"/>
      <c r="H21" s="148"/>
      <c r="I21" s="148"/>
      <c r="J21" s="148"/>
      <c r="K21" s="10"/>
      <c r="L21" s="138" t="s">
        <v>232</v>
      </c>
      <c r="M21" s="139"/>
    </row>
    <row r="22" spans="1:13">
      <c r="A22" s="22" t="s">
        <v>107</v>
      </c>
      <c r="B22" s="153"/>
      <c r="C22" s="153"/>
      <c r="D22" s="153"/>
      <c r="E22" s="153"/>
      <c r="F22" s="153"/>
      <c r="G22" s="153"/>
      <c r="H22" s="153"/>
      <c r="I22" s="153"/>
      <c r="J22" s="153"/>
      <c r="K22" s="10" t="s">
        <v>108</v>
      </c>
      <c r="L22" s="140">
        <v>383</v>
      </c>
      <c r="M22" s="141"/>
    </row>
    <row r="23" spans="1:13" ht="15" customHeight="1">
      <c r="A23" s="144" t="s">
        <v>109</v>
      </c>
      <c r="B23" s="145" t="s">
        <v>231</v>
      </c>
      <c r="C23" s="145"/>
      <c r="D23" s="145"/>
      <c r="E23" s="145"/>
      <c r="F23" s="145"/>
      <c r="G23" s="145"/>
      <c r="H23" s="145"/>
      <c r="I23" s="145"/>
      <c r="J23" s="145"/>
      <c r="K23" s="10"/>
      <c r="L23" s="183"/>
      <c r="M23" s="184"/>
    </row>
    <row r="24" spans="1:13">
      <c r="A24" s="144"/>
      <c r="B24" s="145"/>
      <c r="C24" s="145"/>
      <c r="D24" s="145"/>
      <c r="E24" s="145"/>
      <c r="F24" s="145"/>
      <c r="G24" s="145"/>
      <c r="H24" s="145"/>
      <c r="I24" s="145"/>
      <c r="J24" s="145"/>
      <c r="K24" s="10"/>
      <c r="L24" s="140"/>
      <c r="M24" s="141"/>
    </row>
    <row r="25" spans="1:13">
      <c r="A25" s="144"/>
      <c r="B25" s="145"/>
      <c r="C25" s="145"/>
      <c r="D25" s="145"/>
      <c r="E25" s="145"/>
      <c r="F25" s="145"/>
      <c r="G25" s="145"/>
      <c r="H25" s="145"/>
      <c r="I25" s="145"/>
      <c r="J25" s="145"/>
      <c r="K25" s="10"/>
      <c r="L25" s="140"/>
      <c r="M25" s="141"/>
    </row>
    <row r="26" spans="1:13">
      <c r="A26" s="144"/>
      <c r="B26" s="145"/>
      <c r="C26" s="145"/>
      <c r="D26" s="145"/>
      <c r="E26" s="145"/>
      <c r="F26" s="145"/>
      <c r="G26" s="145"/>
      <c r="H26" s="145"/>
      <c r="I26" s="145"/>
      <c r="J26" s="145"/>
      <c r="K26" s="10"/>
      <c r="L26" s="140"/>
      <c r="M26" s="141"/>
    </row>
    <row r="27" spans="1:13">
      <c r="A27" s="144"/>
      <c r="B27" s="146"/>
      <c r="C27" s="146"/>
      <c r="D27" s="146"/>
      <c r="E27" s="146"/>
      <c r="F27" s="146"/>
      <c r="G27" s="146"/>
      <c r="H27" s="146"/>
      <c r="I27" s="146"/>
      <c r="J27" s="146"/>
      <c r="K27" s="10"/>
      <c r="L27" s="140"/>
      <c r="M27" s="141"/>
    </row>
    <row r="28" spans="1:13" ht="15" thickBot="1">
      <c r="A28" s="11"/>
      <c r="B28" s="11"/>
      <c r="C28" s="11"/>
      <c r="D28" s="11"/>
      <c r="E28" s="11"/>
      <c r="F28" s="11"/>
      <c r="G28" s="11"/>
      <c r="H28" s="11"/>
      <c r="I28" s="11"/>
      <c r="K28" s="10" t="s">
        <v>110</v>
      </c>
      <c r="L28" s="171" t="s">
        <v>111</v>
      </c>
      <c r="M28" s="172"/>
    </row>
    <row r="29" spans="1:13" ht="15" customHeight="1">
      <c r="A29" s="144" t="s">
        <v>112</v>
      </c>
      <c r="B29" s="144"/>
      <c r="C29" s="144"/>
      <c r="D29" s="181"/>
      <c r="E29" s="181"/>
      <c r="F29" s="181"/>
      <c r="G29" s="181"/>
      <c r="H29" s="181"/>
      <c r="I29" s="181"/>
      <c r="J29" s="181"/>
      <c r="K29" s="11"/>
      <c r="L29" s="11"/>
      <c r="M29" s="11"/>
    </row>
    <row r="30" spans="1:13">
      <c r="A30" s="144"/>
      <c r="B30" s="144"/>
      <c r="C30" s="144"/>
      <c r="D30" s="181"/>
      <c r="E30" s="181"/>
      <c r="F30" s="181"/>
      <c r="G30" s="181"/>
      <c r="H30" s="181"/>
      <c r="I30" s="181"/>
      <c r="J30" s="181"/>
      <c r="K30" s="11"/>
      <c r="L30" s="11"/>
      <c r="M30" s="11"/>
    </row>
    <row r="31" spans="1:13">
      <c r="A31" s="144"/>
      <c r="B31" s="144"/>
      <c r="C31" s="144"/>
      <c r="D31" s="182"/>
      <c r="E31" s="182"/>
      <c r="F31" s="182"/>
      <c r="G31" s="182"/>
      <c r="H31" s="182"/>
      <c r="I31" s="182"/>
      <c r="J31" s="182"/>
      <c r="K31" s="11"/>
      <c r="L31" s="11"/>
      <c r="M31" s="11"/>
    </row>
    <row r="32" spans="1:13">
      <c r="A32" s="12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spans="1:13" ht="16.8">
      <c r="A33" s="170" t="s">
        <v>113</v>
      </c>
      <c r="B33" s="170"/>
      <c r="C33" s="170"/>
      <c r="D33" s="170"/>
      <c r="E33" s="170"/>
      <c r="F33" s="170"/>
      <c r="G33" s="170"/>
      <c r="H33" s="170"/>
      <c r="I33" s="170"/>
      <c r="J33" s="170"/>
      <c r="K33" s="170"/>
      <c r="L33" s="170"/>
      <c r="M33" s="170"/>
    </row>
    <row r="34" spans="1:13">
      <c r="A34" s="177" t="s">
        <v>114</v>
      </c>
      <c r="B34" s="178"/>
      <c r="C34" s="178"/>
      <c r="D34" s="178"/>
      <c r="E34" s="178"/>
      <c r="F34" s="178"/>
      <c r="G34" s="178"/>
      <c r="H34" s="178"/>
      <c r="I34" s="178"/>
      <c r="J34" s="178"/>
      <c r="K34" s="178"/>
      <c r="L34" s="178"/>
      <c r="M34" s="178"/>
    </row>
    <row r="35" spans="1:13">
      <c r="A35" s="137"/>
      <c r="B35" s="137"/>
      <c r="C35" s="137"/>
      <c r="D35" s="137"/>
      <c r="E35" s="137"/>
      <c r="F35" s="137"/>
      <c r="G35" s="137"/>
      <c r="H35" s="137"/>
      <c r="I35" s="137"/>
      <c r="J35" s="137"/>
      <c r="K35" s="137"/>
      <c r="L35" s="137"/>
      <c r="M35" s="137"/>
    </row>
    <row r="36" spans="1:13" ht="15" customHeight="1">
      <c r="A36" s="179" t="s">
        <v>115</v>
      </c>
      <c r="B36" s="179"/>
      <c r="C36" s="179"/>
      <c r="D36" s="179"/>
      <c r="E36" s="179"/>
      <c r="F36" s="179"/>
      <c r="G36" s="179"/>
      <c r="H36" s="179"/>
      <c r="I36" s="179"/>
      <c r="J36" s="179"/>
      <c r="K36" s="179"/>
      <c r="L36" s="179"/>
      <c r="M36" s="179"/>
    </row>
    <row r="37" spans="1:13" ht="15" customHeight="1">
      <c r="A37" s="169" t="s">
        <v>116</v>
      </c>
      <c r="B37" s="169"/>
      <c r="C37" s="169"/>
      <c r="D37" s="169"/>
      <c r="E37" s="169"/>
      <c r="F37" s="169"/>
      <c r="G37" s="169"/>
      <c r="H37" s="169"/>
      <c r="I37" s="169"/>
      <c r="J37" s="169"/>
      <c r="K37" s="169"/>
      <c r="L37" s="169"/>
      <c r="M37" s="169"/>
    </row>
    <row r="38" spans="1:13">
      <c r="A38" s="137"/>
      <c r="B38" s="137"/>
      <c r="C38" s="137"/>
      <c r="D38" s="137"/>
      <c r="E38" s="137"/>
      <c r="F38" s="137"/>
      <c r="G38" s="137"/>
      <c r="H38" s="137"/>
      <c r="I38" s="137"/>
      <c r="J38" s="137"/>
      <c r="K38" s="137"/>
      <c r="L38" s="137"/>
      <c r="M38" s="137"/>
    </row>
    <row r="39" spans="1:13" ht="15" customHeight="1">
      <c r="A39" s="180" t="s">
        <v>117</v>
      </c>
      <c r="B39" s="180"/>
      <c r="C39" s="180"/>
      <c r="D39" s="180"/>
      <c r="E39" s="180"/>
      <c r="F39" s="180"/>
      <c r="G39" s="180"/>
      <c r="H39" s="180"/>
      <c r="I39" s="180"/>
      <c r="J39" s="180"/>
      <c r="K39" s="180"/>
      <c r="L39" s="180"/>
      <c r="M39" s="180"/>
    </row>
    <row r="40" spans="1:13" ht="15" customHeight="1">
      <c r="A40" s="169" t="s">
        <v>118</v>
      </c>
      <c r="B40" s="169"/>
      <c r="C40" s="169"/>
      <c r="D40" s="169"/>
      <c r="E40" s="169"/>
      <c r="F40" s="169"/>
      <c r="G40" s="169"/>
      <c r="H40" s="169"/>
      <c r="I40" s="169"/>
      <c r="J40" s="169"/>
      <c r="K40" s="169"/>
      <c r="L40" s="169"/>
      <c r="M40" s="169"/>
    </row>
    <row r="41" spans="1:13">
      <c r="A41" s="137"/>
      <c r="B41" s="137"/>
      <c r="C41" s="137"/>
      <c r="D41" s="137"/>
      <c r="E41" s="137"/>
      <c r="F41" s="137"/>
      <c r="G41" s="137"/>
      <c r="H41" s="137"/>
      <c r="I41" s="137"/>
      <c r="J41" s="137"/>
      <c r="K41" s="137"/>
      <c r="L41" s="137"/>
      <c r="M41" s="137"/>
    </row>
    <row r="42" spans="1:1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</row>
    <row r="43" spans="1:13" ht="16.8">
      <c r="A43" s="170" t="s">
        <v>119</v>
      </c>
      <c r="B43" s="170"/>
      <c r="C43" s="170"/>
      <c r="D43" s="170"/>
      <c r="E43" s="170"/>
      <c r="F43" s="170"/>
      <c r="G43" s="170"/>
      <c r="H43" s="170"/>
      <c r="I43" s="170"/>
      <c r="J43" s="170"/>
      <c r="K43" s="170"/>
      <c r="L43" s="170"/>
      <c r="M43" s="170"/>
    </row>
    <row r="44" spans="1:13" ht="15" thickBot="1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</row>
    <row r="45" spans="1:13">
      <c r="A45" s="161" t="s">
        <v>0</v>
      </c>
      <c r="B45" s="162"/>
      <c r="C45" s="162"/>
      <c r="D45" s="162"/>
      <c r="E45" s="162"/>
      <c r="F45" s="162"/>
      <c r="G45" s="162"/>
      <c r="H45" s="162"/>
      <c r="I45" s="162"/>
      <c r="J45" s="162"/>
      <c r="K45" s="162"/>
      <c r="L45" s="161" t="s">
        <v>54</v>
      </c>
      <c r="M45" s="168"/>
    </row>
    <row r="46" spans="1:13" ht="15" thickBot="1">
      <c r="A46" s="163">
        <v>1</v>
      </c>
      <c r="B46" s="163"/>
      <c r="C46" s="163"/>
      <c r="D46" s="163"/>
      <c r="E46" s="163"/>
      <c r="F46" s="163"/>
      <c r="G46" s="163"/>
      <c r="H46" s="163"/>
      <c r="I46" s="163"/>
      <c r="J46" s="163"/>
      <c r="K46" s="163"/>
      <c r="L46" s="163">
        <v>2</v>
      </c>
      <c r="M46" s="163"/>
    </row>
    <row r="47" spans="1:13">
      <c r="A47" s="208" t="s">
        <v>120</v>
      </c>
      <c r="B47" s="209"/>
      <c r="C47" s="209"/>
      <c r="D47" s="209"/>
      <c r="E47" s="209"/>
      <c r="F47" s="209"/>
      <c r="G47" s="209"/>
      <c r="H47" s="209"/>
      <c r="I47" s="209"/>
      <c r="J47" s="209"/>
      <c r="K47" s="210"/>
      <c r="L47" s="202">
        <v>189371.48</v>
      </c>
      <c r="M47" s="203"/>
    </row>
    <row r="48" spans="1:13">
      <c r="A48" s="185" t="s">
        <v>121</v>
      </c>
      <c r="B48" s="186"/>
      <c r="C48" s="186"/>
      <c r="D48" s="186"/>
      <c r="E48" s="186"/>
      <c r="F48" s="186"/>
      <c r="G48" s="186"/>
      <c r="H48" s="186"/>
      <c r="I48" s="186"/>
      <c r="J48" s="186"/>
      <c r="K48" s="187"/>
      <c r="L48" s="173"/>
      <c r="M48" s="174"/>
    </row>
    <row r="49" spans="1:13">
      <c r="A49" s="188" t="s">
        <v>122</v>
      </c>
      <c r="B49" s="189"/>
      <c r="C49" s="189"/>
      <c r="D49" s="189"/>
      <c r="E49" s="189"/>
      <c r="F49" s="189"/>
      <c r="G49" s="189"/>
      <c r="H49" s="189"/>
      <c r="I49" s="189"/>
      <c r="J49" s="189"/>
      <c r="K49" s="190"/>
      <c r="L49" s="175">
        <v>0</v>
      </c>
      <c r="M49" s="176"/>
    </row>
    <row r="50" spans="1:13">
      <c r="A50" s="155" t="s">
        <v>91</v>
      </c>
      <c r="B50" s="156"/>
      <c r="C50" s="156"/>
      <c r="D50" s="156"/>
      <c r="E50" s="156"/>
      <c r="F50" s="156"/>
      <c r="G50" s="156"/>
      <c r="H50" s="156"/>
      <c r="I50" s="156"/>
      <c r="J50" s="156"/>
      <c r="K50" s="157"/>
      <c r="L50" s="164">
        <v>0</v>
      </c>
      <c r="M50" s="165"/>
    </row>
    <row r="51" spans="1:13">
      <c r="A51" s="158" t="s">
        <v>123</v>
      </c>
      <c r="B51" s="159"/>
      <c r="C51" s="159"/>
      <c r="D51" s="159"/>
      <c r="E51" s="159"/>
      <c r="F51" s="159"/>
      <c r="G51" s="159"/>
      <c r="H51" s="159"/>
      <c r="I51" s="159"/>
      <c r="J51" s="159"/>
      <c r="K51" s="160"/>
      <c r="L51" s="166"/>
      <c r="M51" s="167"/>
    </row>
    <row r="52" spans="1:13">
      <c r="A52" s="196" t="s">
        <v>124</v>
      </c>
      <c r="B52" s="197"/>
      <c r="C52" s="197"/>
      <c r="D52" s="197"/>
      <c r="E52" s="197"/>
      <c r="F52" s="197"/>
      <c r="G52" s="197"/>
      <c r="H52" s="197"/>
      <c r="I52" s="197"/>
      <c r="J52" s="197"/>
      <c r="K52" s="198"/>
      <c r="L52" s="142">
        <v>0</v>
      </c>
      <c r="M52" s="143"/>
    </row>
    <row r="53" spans="1:13">
      <c r="A53" s="196" t="s">
        <v>125</v>
      </c>
      <c r="B53" s="197"/>
      <c r="C53" s="197"/>
      <c r="D53" s="197"/>
      <c r="E53" s="197"/>
      <c r="F53" s="197"/>
      <c r="G53" s="197"/>
      <c r="H53" s="197"/>
      <c r="I53" s="197"/>
      <c r="J53" s="197"/>
      <c r="K53" s="198"/>
      <c r="L53" s="142">
        <v>0</v>
      </c>
      <c r="M53" s="143"/>
    </row>
    <row r="54" spans="1:13">
      <c r="A54" s="199" t="s">
        <v>126</v>
      </c>
      <c r="B54" s="200"/>
      <c r="C54" s="200"/>
      <c r="D54" s="200"/>
      <c r="E54" s="200"/>
      <c r="F54" s="200"/>
      <c r="G54" s="200"/>
      <c r="H54" s="200"/>
      <c r="I54" s="200"/>
      <c r="J54" s="200"/>
      <c r="K54" s="201"/>
      <c r="L54" s="142">
        <v>0</v>
      </c>
      <c r="M54" s="143"/>
    </row>
    <row r="55" spans="1:13">
      <c r="A55" s="199" t="s">
        <v>127</v>
      </c>
      <c r="B55" s="200"/>
      <c r="C55" s="200"/>
      <c r="D55" s="200"/>
      <c r="E55" s="200"/>
      <c r="F55" s="200"/>
      <c r="G55" s="200"/>
      <c r="H55" s="200"/>
      <c r="I55" s="200"/>
      <c r="J55" s="200"/>
      <c r="K55" s="201"/>
      <c r="L55" s="216">
        <v>1532244.72</v>
      </c>
      <c r="M55" s="217"/>
    </row>
    <row r="56" spans="1:13">
      <c r="A56" s="155" t="s">
        <v>91</v>
      </c>
      <c r="B56" s="156"/>
      <c r="C56" s="156"/>
      <c r="D56" s="156"/>
      <c r="E56" s="156"/>
      <c r="F56" s="156"/>
      <c r="G56" s="156"/>
      <c r="H56" s="156"/>
      <c r="I56" s="156"/>
      <c r="J56" s="156"/>
      <c r="K56" s="157"/>
      <c r="L56" s="164">
        <v>0</v>
      </c>
      <c r="M56" s="165"/>
    </row>
    <row r="57" spans="1:13">
      <c r="A57" s="158" t="s">
        <v>128</v>
      </c>
      <c r="B57" s="159"/>
      <c r="C57" s="159"/>
      <c r="D57" s="159"/>
      <c r="E57" s="159"/>
      <c r="F57" s="159"/>
      <c r="G57" s="159"/>
      <c r="H57" s="159"/>
      <c r="I57" s="159"/>
      <c r="J57" s="159"/>
      <c r="K57" s="160"/>
      <c r="L57" s="166"/>
      <c r="M57" s="167"/>
    </row>
    <row r="58" spans="1:13">
      <c r="A58" s="199" t="s">
        <v>129</v>
      </c>
      <c r="B58" s="200"/>
      <c r="C58" s="200"/>
      <c r="D58" s="200"/>
      <c r="E58" s="200"/>
      <c r="F58" s="200"/>
      <c r="G58" s="200"/>
      <c r="H58" s="200"/>
      <c r="I58" s="200"/>
      <c r="J58" s="200"/>
      <c r="K58" s="201"/>
      <c r="L58" s="142">
        <v>0</v>
      </c>
      <c r="M58" s="143"/>
    </row>
    <row r="59" spans="1:13">
      <c r="A59" s="213" t="s">
        <v>130</v>
      </c>
      <c r="B59" s="214"/>
      <c r="C59" s="214"/>
      <c r="D59" s="214"/>
      <c r="E59" s="214"/>
      <c r="F59" s="214"/>
      <c r="G59" s="214"/>
      <c r="H59" s="214"/>
      <c r="I59" s="214"/>
      <c r="J59" s="214"/>
      <c r="K59" s="215"/>
      <c r="L59" s="216">
        <v>100121.21</v>
      </c>
      <c r="M59" s="217"/>
    </row>
    <row r="60" spans="1:13">
      <c r="A60" s="185" t="s">
        <v>121</v>
      </c>
      <c r="B60" s="186"/>
      <c r="C60" s="186"/>
      <c r="D60" s="186"/>
      <c r="E60" s="186"/>
      <c r="F60" s="186"/>
      <c r="G60" s="186"/>
      <c r="H60" s="186"/>
      <c r="I60" s="186"/>
      <c r="J60" s="186"/>
      <c r="K60" s="187"/>
      <c r="L60" s="164">
        <v>55401.45</v>
      </c>
      <c r="M60" s="165"/>
    </row>
    <row r="61" spans="1:13">
      <c r="A61" s="188" t="s">
        <v>131</v>
      </c>
      <c r="B61" s="189"/>
      <c r="C61" s="189"/>
      <c r="D61" s="189"/>
      <c r="E61" s="189"/>
      <c r="F61" s="189"/>
      <c r="G61" s="189"/>
      <c r="H61" s="189"/>
      <c r="I61" s="189"/>
      <c r="J61" s="189"/>
      <c r="K61" s="190"/>
      <c r="L61" s="166"/>
      <c r="M61" s="167"/>
    </row>
    <row r="62" spans="1:13">
      <c r="A62" s="199" t="s">
        <v>132</v>
      </c>
      <c r="B62" s="200"/>
      <c r="C62" s="200"/>
      <c r="D62" s="200"/>
      <c r="E62" s="200"/>
      <c r="F62" s="200"/>
      <c r="G62" s="200"/>
      <c r="H62" s="200"/>
      <c r="I62" s="200"/>
      <c r="J62" s="200"/>
      <c r="K62" s="201"/>
      <c r="L62" s="142">
        <v>0</v>
      </c>
      <c r="M62" s="143"/>
    </row>
    <row r="63" spans="1:13">
      <c r="A63" s="213" t="s">
        <v>133</v>
      </c>
      <c r="B63" s="214"/>
      <c r="C63" s="214"/>
      <c r="D63" s="214"/>
      <c r="E63" s="214"/>
      <c r="F63" s="214"/>
      <c r="G63" s="214"/>
      <c r="H63" s="214"/>
      <c r="I63" s="214"/>
      <c r="J63" s="214"/>
      <c r="K63" s="215"/>
      <c r="L63" s="216">
        <v>14257.04</v>
      </c>
      <c r="M63" s="217"/>
    </row>
    <row r="64" spans="1:13">
      <c r="A64" s="185" t="s">
        <v>121</v>
      </c>
      <c r="B64" s="186"/>
      <c r="C64" s="186"/>
      <c r="D64" s="186"/>
      <c r="E64" s="186"/>
      <c r="F64" s="186"/>
      <c r="G64" s="186"/>
      <c r="H64" s="186"/>
      <c r="I64" s="186"/>
      <c r="J64" s="186"/>
      <c r="K64" s="187"/>
      <c r="L64" s="164">
        <v>0</v>
      </c>
      <c r="M64" s="165"/>
    </row>
    <row r="65" spans="1:13" ht="15" thickBot="1">
      <c r="A65" s="218" t="s">
        <v>134</v>
      </c>
      <c r="B65" s="219"/>
      <c r="C65" s="219"/>
      <c r="D65" s="219"/>
      <c r="E65" s="219"/>
      <c r="F65" s="219"/>
      <c r="G65" s="219"/>
      <c r="H65" s="219"/>
      <c r="I65" s="219"/>
      <c r="J65" s="219"/>
      <c r="K65" s="220"/>
      <c r="L65" s="297"/>
      <c r="M65" s="298"/>
    </row>
    <row r="66" spans="1:13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</row>
    <row r="67" spans="1:13" ht="17.399999999999999">
      <c r="A67" s="221" t="s">
        <v>135</v>
      </c>
      <c r="B67" s="221"/>
      <c r="C67" s="221"/>
      <c r="D67" s="221"/>
      <c r="E67" s="221"/>
      <c r="F67" s="221"/>
      <c r="G67" s="221"/>
      <c r="H67" s="221"/>
      <c r="I67" s="221"/>
      <c r="J67" s="221"/>
      <c r="K67" s="221"/>
      <c r="L67" s="221"/>
      <c r="M67" s="12"/>
    </row>
    <row r="68" spans="1:13">
      <c r="A68" s="13"/>
      <c r="B68" s="8"/>
      <c r="C68" s="8"/>
      <c r="D68" s="8"/>
      <c r="E68" s="8"/>
      <c r="F68" s="8"/>
      <c r="G68" s="14"/>
      <c r="H68" s="8"/>
      <c r="I68" s="8"/>
      <c r="J68" s="14"/>
      <c r="K68" s="8"/>
      <c r="L68" s="8"/>
      <c r="M68" s="12"/>
    </row>
    <row r="69" spans="1:13" ht="15.6">
      <c r="A69" s="222" t="s">
        <v>136</v>
      </c>
      <c r="B69" s="222"/>
      <c r="C69" s="222"/>
      <c r="D69" s="222"/>
      <c r="E69" s="222"/>
      <c r="F69" s="222"/>
      <c r="G69" s="222"/>
      <c r="H69" s="222"/>
      <c r="I69" s="222"/>
      <c r="J69" s="222"/>
      <c r="K69" s="222"/>
      <c r="L69" s="222"/>
      <c r="M69" s="12"/>
    </row>
    <row r="70" spans="1:13" ht="15" thickBot="1">
      <c r="A70" s="8"/>
      <c r="B70" s="8"/>
      <c r="C70" s="8"/>
      <c r="D70" s="8"/>
      <c r="E70" s="8"/>
      <c r="F70" s="8"/>
      <c r="G70" s="14"/>
      <c r="H70" s="8"/>
      <c r="I70" s="8"/>
      <c r="J70" s="14"/>
      <c r="K70" s="8"/>
      <c r="L70" s="8"/>
    </row>
    <row r="71" spans="1:13" ht="15" customHeight="1">
      <c r="A71" s="281" t="s">
        <v>0</v>
      </c>
      <c r="B71" s="282"/>
      <c r="C71" s="223" t="s">
        <v>1</v>
      </c>
      <c r="D71" s="226" t="s">
        <v>46</v>
      </c>
      <c r="E71" s="229" t="s">
        <v>237</v>
      </c>
      <c r="F71" s="230"/>
      <c r="G71" s="231"/>
      <c r="H71" s="232" t="s">
        <v>234</v>
      </c>
      <c r="I71" s="230"/>
      <c r="J71" s="231"/>
      <c r="K71" s="232" t="s">
        <v>235</v>
      </c>
      <c r="L71" s="230"/>
      <c r="M71" s="233"/>
    </row>
    <row r="72" spans="1:13">
      <c r="A72" s="283"/>
      <c r="B72" s="284"/>
      <c r="C72" s="224"/>
      <c r="D72" s="227"/>
      <c r="E72" s="234" t="s">
        <v>53</v>
      </c>
      <c r="F72" s="238" t="s">
        <v>91</v>
      </c>
      <c r="G72" s="238"/>
      <c r="H72" s="236" t="s">
        <v>53</v>
      </c>
      <c r="I72" s="238" t="s">
        <v>91</v>
      </c>
      <c r="J72" s="238"/>
      <c r="K72" s="236" t="s">
        <v>53</v>
      </c>
      <c r="L72" s="238" t="s">
        <v>91</v>
      </c>
      <c r="M72" s="239"/>
    </row>
    <row r="73" spans="1:13" ht="84.75" customHeight="1">
      <c r="A73" s="285"/>
      <c r="B73" s="286"/>
      <c r="C73" s="225"/>
      <c r="D73" s="228"/>
      <c r="E73" s="235"/>
      <c r="F73" s="68" t="s">
        <v>137</v>
      </c>
      <c r="G73" s="68" t="s">
        <v>138</v>
      </c>
      <c r="H73" s="237"/>
      <c r="I73" s="68" t="s">
        <v>137</v>
      </c>
      <c r="J73" s="68" t="s">
        <v>138</v>
      </c>
      <c r="K73" s="237"/>
      <c r="L73" s="68" t="s">
        <v>137</v>
      </c>
      <c r="M73" s="69" t="s">
        <v>138</v>
      </c>
    </row>
    <row r="74" spans="1:13" ht="15" thickBot="1">
      <c r="A74" s="248">
        <v>1</v>
      </c>
      <c r="B74" s="249"/>
      <c r="C74" s="70">
        <v>2</v>
      </c>
      <c r="D74" s="71">
        <v>3</v>
      </c>
      <c r="E74" s="23">
        <v>4</v>
      </c>
      <c r="F74" s="70">
        <v>5</v>
      </c>
      <c r="G74" s="70">
        <v>6</v>
      </c>
      <c r="H74" s="72">
        <v>7</v>
      </c>
      <c r="I74" s="70">
        <v>8</v>
      </c>
      <c r="J74" s="70">
        <v>9</v>
      </c>
      <c r="K74" s="72">
        <v>10</v>
      </c>
      <c r="L74" s="70">
        <v>11</v>
      </c>
      <c r="M74" s="73">
        <v>12</v>
      </c>
    </row>
    <row r="75" spans="1:13" s="21" customFormat="1" ht="26.25" customHeight="1" thickBot="1">
      <c r="A75" s="287" t="s">
        <v>139</v>
      </c>
      <c r="B75" s="288"/>
      <c r="C75" s="74" t="s">
        <v>140</v>
      </c>
      <c r="D75" s="75" t="s">
        <v>140</v>
      </c>
      <c r="E75" s="27">
        <v>44719.76</v>
      </c>
      <c r="F75" s="76">
        <v>44719.76</v>
      </c>
      <c r="G75" s="76">
        <v>0</v>
      </c>
      <c r="H75" s="28">
        <v>0</v>
      </c>
      <c r="I75" s="76">
        <v>0</v>
      </c>
      <c r="J75" s="29">
        <v>0</v>
      </c>
      <c r="K75" s="28">
        <v>0</v>
      </c>
      <c r="L75" s="76">
        <v>0</v>
      </c>
      <c r="M75" s="30">
        <v>0</v>
      </c>
    </row>
    <row r="76" spans="1:13" ht="25.5" customHeight="1">
      <c r="A76" s="289" t="s">
        <v>141</v>
      </c>
      <c r="B76" s="290"/>
      <c r="C76" s="77" t="s">
        <v>140</v>
      </c>
      <c r="D76" s="78" t="s">
        <v>140</v>
      </c>
      <c r="E76" s="44">
        <v>0</v>
      </c>
      <c r="F76" s="79">
        <v>0</v>
      </c>
      <c r="G76" s="80"/>
      <c r="H76" s="59" t="s">
        <v>140</v>
      </c>
      <c r="I76" s="59" t="s">
        <v>140</v>
      </c>
      <c r="J76" s="59" t="s">
        <v>140</v>
      </c>
      <c r="K76" s="59" t="s">
        <v>140</v>
      </c>
      <c r="L76" s="59" t="s">
        <v>140</v>
      </c>
      <c r="M76" s="81" t="s">
        <v>140</v>
      </c>
    </row>
    <row r="77" spans="1:13">
      <c r="A77" s="250" t="s">
        <v>86</v>
      </c>
      <c r="B77" s="251"/>
      <c r="C77" s="82" t="s">
        <v>140</v>
      </c>
      <c r="D77" s="83" t="s">
        <v>140</v>
      </c>
      <c r="E77" s="49">
        <v>0</v>
      </c>
      <c r="F77" s="84">
        <v>0</v>
      </c>
      <c r="G77" s="60"/>
      <c r="H77" s="60" t="s">
        <v>140</v>
      </c>
      <c r="I77" s="60" t="s">
        <v>140</v>
      </c>
      <c r="J77" s="60" t="s">
        <v>140</v>
      </c>
      <c r="K77" s="60" t="s">
        <v>140</v>
      </c>
      <c r="L77" s="60" t="s">
        <v>140</v>
      </c>
      <c r="M77" s="85" t="s">
        <v>140</v>
      </c>
    </row>
    <row r="78" spans="1:13">
      <c r="A78" s="291" t="s">
        <v>43</v>
      </c>
      <c r="B78" s="292"/>
      <c r="C78" s="86" t="s">
        <v>140</v>
      </c>
      <c r="D78" s="87" t="s">
        <v>140</v>
      </c>
      <c r="E78" s="58">
        <v>0</v>
      </c>
      <c r="F78" s="88">
        <v>0</v>
      </c>
      <c r="G78" s="64"/>
      <c r="H78" s="64" t="s">
        <v>140</v>
      </c>
      <c r="I78" s="64" t="s">
        <v>140</v>
      </c>
      <c r="J78" s="64" t="s">
        <v>140</v>
      </c>
      <c r="K78" s="64" t="s">
        <v>140</v>
      </c>
      <c r="L78" s="64" t="s">
        <v>140</v>
      </c>
      <c r="M78" s="89" t="s">
        <v>140</v>
      </c>
    </row>
    <row r="79" spans="1:13" ht="25.5" customHeight="1">
      <c r="A79" s="250" t="s">
        <v>45</v>
      </c>
      <c r="B79" s="251"/>
      <c r="C79" s="82" t="s">
        <v>140</v>
      </c>
      <c r="D79" s="83" t="s">
        <v>140</v>
      </c>
      <c r="E79" s="49">
        <v>0</v>
      </c>
      <c r="F79" s="84">
        <v>0</v>
      </c>
      <c r="G79" s="60"/>
      <c r="H79" s="60" t="s">
        <v>140</v>
      </c>
      <c r="I79" s="60" t="s">
        <v>140</v>
      </c>
      <c r="J79" s="60" t="s">
        <v>140</v>
      </c>
      <c r="K79" s="60" t="s">
        <v>140</v>
      </c>
      <c r="L79" s="60" t="s">
        <v>140</v>
      </c>
      <c r="M79" s="85" t="s">
        <v>140</v>
      </c>
    </row>
    <row r="80" spans="1:13">
      <c r="A80" s="291" t="s">
        <v>43</v>
      </c>
      <c r="B80" s="292"/>
      <c r="C80" s="86" t="s">
        <v>140</v>
      </c>
      <c r="D80" s="87" t="s">
        <v>140</v>
      </c>
      <c r="E80" s="58">
        <v>0</v>
      </c>
      <c r="F80" s="88">
        <v>0</v>
      </c>
      <c r="G80" s="64"/>
      <c r="H80" s="64" t="s">
        <v>140</v>
      </c>
      <c r="I80" s="64" t="s">
        <v>140</v>
      </c>
      <c r="J80" s="64" t="s">
        <v>140</v>
      </c>
      <c r="K80" s="64" t="s">
        <v>140</v>
      </c>
      <c r="L80" s="64" t="s">
        <v>140</v>
      </c>
      <c r="M80" s="89" t="s">
        <v>140</v>
      </c>
    </row>
    <row r="81" spans="1:13">
      <c r="A81" s="250" t="s">
        <v>142</v>
      </c>
      <c r="B81" s="251"/>
      <c r="C81" s="82" t="s">
        <v>140</v>
      </c>
      <c r="D81" s="83" t="s">
        <v>140</v>
      </c>
      <c r="E81" s="49">
        <v>44719.76</v>
      </c>
      <c r="F81" s="84">
        <v>44719.76</v>
      </c>
      <c r="G81" s="84">
        <v>0</v>
      </c>
      <c r="H81" s="51">
        <v>0</v>
      </c>
      <c r="I81" s="84">
        <v>0</v>
      </c>
      <c r="J81" s="50"/>
      <c r="K81" s="51">
        <v>0</v>
      </c>
      <c r="L81" s="84">
        <v>0</v>
      </c>
      <c r="M81" s="52"/>
    </row>
    <row r="82" spans="1:13">
      <c r="A82" s="291" t="s">
        <v>143</v>
      </c>
      <c r="B82" s="292"/>
      <c r="C82" s="86" t="s">
        <v>140</v>
      </c>
      <c r="D82" s="87" t="s">
        <v>140</v>
      </c>
      <c r="E82" s="58">
        <v>0</v>
      </c>
      <c r="F82" s="88">
        <v>0</v>
      </c>
      <c r="G82" s="61"/>
      <c r="H82" s="62">
        <v>0</v>
      </c>
      <c r="I82" s="88">
        <v>0</v>
      </c>
      <c r="J82" s="61"/>
      <c r="K82" s="62">
        <v>0</v>
      </c>
      <c r="L82" s="88">
        <v>0</v>
      </c>
      <c r="M82" s="63"/>
    </row>
    <row r="83" spans="1:13" ht="26.25" customHeight="1" thickBot="1">
      <c r="A83" s="244" t="s">
        <v>56</v>
      </c>
      <c r="B83" s="245"/>
      <c r="C83" s="90" t="s">
        <v>140</v>
      </c>
      <c r="D83" s="91" t="s">
        <v>140</v>
      </c>
      <c r="E83" s="65">
        <v>0</v>
      </c>
      <c r="F83" s="92">
        <v>0</v>
      </c>
      <c r="G83" s="66"/>
      <c r="H83" s="66" t="s">
        <v>140</v>
      </c>
      <c r="I83" s="66" t="s">
        <v>140</v>
      </c>
      <c r="J83" s="66" t="s">
        <v>140</v>
      </c>
      <c r="K83" s="66" t="s">
        <v>140</v>
      </c>
      <c r="L83" s="66" t="s">
        <v>140</v>
      </c>
      <c r="M83" s="93" t="s">
        <v>140</v>
      </c>
    </row>
    <row r="84" spans="1:13" s="21" customFormat="1" ht="15" thickBot="1">
      <c r="A84" s="246" t="s">
        <v>47</v>
      </c>
      <c r="B84" s="247"/>
      <c r="C84" s="74" t="s">
        <v>140</v>
      </c>
      <c r="D84" s="75" t="s">
        <v>140</v>
      </c>
      <c r="E84" s="27">
        <v>9487511.9499999993</v>
      </c>
      <c r="F84" s="76">
        <f>+F86+F106+F107</f>
        <v>9487511.9499999993</v>
      </c>
      <c r="G84" s="29"/>
      <c r="H84" s="28">
        <v>9380000</v>
      </c>
      <c r="I84" s="76">
        <f>+I86+I106</f>
        <v>9380000</v>
      </c>
      <c r="J84" s="29"/>
      <c r="K84" s="28">
        <v>9380000</v>
      </c>
      <c r="L84" s="76">
        <f>+L86+L106</f>
        <v>9380000</v>
      </c>
      <c r="M84" s="30"/>
    </row>
    <row r="85" spans="1:13" ht="25.5" customHeight="1">
      <c r="A85" s="252" t="s">
        <v>56</v>
      </c>
      <c r="B85" s="253"/>
      <c r="C85" s="94">
        <v>130</v>
      </c>
      <c r="D85" s="95" t="s">
        <v>48</v>
      </c>
      <c r="E85" s="31">
        <v>0</v>
      </c>
      <c r="F85" s="96">
        <v>0</v>
      </c>
      <c r="G85" s="38"/>
      <c r="H85" s="39">
        <v>0</v>
      </c>
      <c r="I85" s="96">
        <v>0</v>
      </c>
      <c r="J85" s="38"/>
      <c r="K85" s="39">
        <v>0</v>
      </c>
      <c r="L85" s="96">
        <v>0</v>
      </c>
      <c r="M85" s="56"/>
    </row>
    <row r="86" spans="1:13" ht="25.5" customHeight="1">
      <c r="A86" s="254" t="s">
        <v>144</v>
      </c>
      <c r="B86" s="255"/>
      <c r="C86" s="97" t="s">
        <v>140</v>
      </c>
      <c r="D86" s="98" t="s">
        <v>140</v>
      </c>
      <c r="E86" s="32">
        <v>2560491.9500000002</v>
      </c>
      <c r="F86" s="99">
        <f>+F90+F109</f>
        <v>2560491.9500000002</v>
      </c>
      <c r="G86" s="99">
        <f>G87+G92+G95+G104+G105+G109</f>
        <v>0</v>
      </c>
      <c r="H86" s="35">
        <v>2580000</v>
      </c>
      <c r="I86" s="99">
        <f>+I90+I109</f>
        <v>2580000</v>
      </c>
      <c r="J86" s="99">
        <f>J87+J92+J95+J104+J105+J109</f>
        <v>0</v>
      </c>
      <c r="K86" s="35">
        <v>2580000</v>
      </c>
      <c r="L86" s="99">
        <v>2580000</v>
      </c>
      <c r="M86" s="100">
        <f>M87+M92+M95+M104+M105+M109</f>
        <v>0</v>
      </c>
    </row>
    <row r="87" spans="1:13">
      <c r="A87" s="242" t="s">
        <v>145</v>
      </c>
      <c r="B87" s="243"/>
      <c r="C87" s="97">
        <v>120</v>
      </c>
      <c r="D87" s="98" t="s">
        <v>57</v>
      </c>
      <c r="E87" s="32">
        <v>0</v>
      </c>
      <c r="F87" s="99">
        <v>0</v>
      </c>
      <c r="G87" s="99">
        <f>G88+G89+G90+G91</f>
        <v>0</v>
      </c>
      <c r="H87" s="35">
        <v>0</v>
      </c>
      <c r="I87" s="99">
        <v>0</v>
      </c>
      <c r="J87" s="99">
        <f>J88+J89+J90+J91</f>
        <v>0</v>
      </c>
      <c r="K87" s="35">
        <v>0</v>
      </c>
      <c r="L87" s="99">
        <v>0</v>
      </c>
      <c r="M87" s="100">
        <f>M88+M89+M90+M91</f>
        <v>0</v>
      </c>
    </row>
    <row r="88" spans="1:13">
      <c r="A88" s="240" t="s">
        <v>58</v>
      </c>
      <c r="B88" s="241"/>
      <c r="C88" s="97">
        <v>120</v>
      </c>
      <c r="D88" s="98" t="s">
        <v>59</v>
      </c>
      <c r="E88" s="32">
        <v>0</v>
      </c>
      <c r="F88" s="99">
        <v>0</v>
      </c>
      <c r="G88" s="36"/>
      <c r="H88" s="35">
        <v>0</v>
      </c>
      <c r="I88" s="99">
        <v>0</v>
      </c>
      <c r="J88" s="36"/>
      <c r="K88" s="35">
        <v>0</v>
      </c>
      <c r="L88" s="99">
        <v>0</v>
      </c>
      <c r="M88" s="37"/>
    </row>
    <row r="89" spans="1:13">
      <c r="A89" s="240" t="s">
        <v>60</v>
      </c>
      <c r="B89" s="241"/>
      <c r="C89" s="97">
        <v>120</v>
      </c>
      <c r="D89" s="98" t="s">
        <v>61</v>
      </c>
      <c r="E89" s="32">
        <v>0</v>
      </c>
      <c r="F89" s="99">
        <v>0</v>
      </c>
      <c r="G89" s="36"/>
      <c r="H89" s="35">
        <v>0</v>
      </c>
      <c r="I89" s="99">
        <v>0</v>
      </c>
      <c r="J89" s="36"/>
      <c r="K89" s="35">
        <v>0</v>
      </c>
      <c r="L89" s="99">
        <v>0</v>
      </c>
      <c r="M89" s="37"/>
    </row>
    <row r="90" spans="1:13" ht="25.5" customHeight="1">
      <c r="A90" s="242" t="s">
        <v>146</v>
      </c>
      <c r="B90" s="243"/>
      <c r="C90" s="97">
        <v>130</v>
      </c>
      <c r="D90" s="98" t="s">
        <v>62</v>
      </c>
      <c r="E90" s="32">
        <v>2186991.9500000002</v>
      </c>
      <c r="F90" s="99">
        <v>2186991.9500000002</v>
      </c>
      <c r="G90" s="36"/>
      <c r="H90" s="35">
        <v>2200000</v>
      </c>
      <c r="I90" s="99">
        <v>2200000</v>
      </c>
      <c r="J90" s="36"/>
      <c r="K90" s="35">
        <v>2200000</v>
      </c>
      <c r="L90" s="99">
        <v>2200000</v>
      </c>
      <c r="M90" s="37"/>
    </row>
    <row r="91" spans="1:13" ht="25.5" customHeight="1">
      <c r="A91" s="242" t="s">
        <v>63</v>
      </c>
      <c r="B91" s="243"/>
      <c r="C91" s="97">
        <v>140</v>
      </c>
      <c r="D91" s="98" t="s">
        <v>64</v>
      </c>
      <c r="E91" s="32">
        <v>0</v>
      </c>
      <c r="F91" s="99">
        <v>0</v>
      </c>
      <c r="G91" s="36"/>
      <c r="H91" s="35">
        <v>0</v>
      </c>
      <c r="I91" s="99">
        <v>0</v>
      </c>
      <c r="J91" s="36"/>
      <c r="K91" s="35">
        <v>0</v>
      </c>
      <c r="L91" s="99">
        <v>0</v>
      </c>
      <c r="M91" s="37"/>
    </row>
    <row r="92" spans="1:13">
      <c r="A92" s="242" t="s">
        <v>147</v>
      </c>
      <c r="B92" s="243"/>
      <c r="C92" s="97">
        <v>150</v>
      </c>
      <c r="D92" s="98" t="s">
        <v>65</v>
      </c>
      <c r="E92" s="32">
        <v>0</v>
      </c>
      <c r="F92" s="99">
        <v>0</v>
      </c>
      <c r="G92" s="99">
        <f>G93+G94</f>
        <v>0</v>
      </c>
      <c r="H92" s="35">
        <v>0</v>
      </c>
      <c r="I92" s="99">
        <v>0</v>
      </c>
      <c r="J92" s="99">
        <f>J93+J94</f>
        <v>0</v>
      </c>
      <c r="K92" s="35">
        <v>0</v>
      </c>
      <c r="L92" s="99">
        <v>0</v>
      </c>
      <c r="M92" s="100">
        <f>M93+M94</f>
        <v>0</v>
      </c>
    </row>
    <row r="93" spans="1:13" ht="25.5" customHeight="1">
      <c r="A93" s="240" t="s">
        <v>66</v>
      </c>
      <c r="B93" s="241"/>
      <c r="C93" s="97">
        <v>152</v>
      </c>
      <c r="D93" s="98" t="s">
        <v>67</v>
      </c>
      <c r="E93" s="32">
        <v>0</v>
      </c>
      <c r="F93" s="99">
        <v>0</v>
      </c>
      <c r="G93" s="36"/>
      <c r="H93" s="35">
        <v>0</v>
      </c>
      <c r="I93" s="99">
        <v>0</v>
      </c>
      <c r="J93" s="36"/>
      <c r="K93" s="35">
        <v>0</v>
      </c>
      <c r="L93" s="99">
        <v>0</v>
      </c>
      <c r="M93" s="37"/>
    </row>
    <row r="94" spans="1:13" ht="25.5" customHeight="1">
      <c r="A94" s="240" t="s">
        <v>68</v>
      </c>
      <c r="B94" s="241"/>
      <c r="C94" s="97">
        <v>153</v>
      </c>
      <c r="D94" s="98" t="s">
        <v>69</v>
      </c>
      <c r="E94" s="32">
        <v>0</v>
      </c>
      <c r="F94" s="99">
        <v>0</v>
      </c>
      <c r="G94" s="36"/>
      <c r="H94" s="35">
        <v>0</v>
      </c>
      <c r="I94" s="99">
        <v>0</v>
      </c>
      <c r="J94" s="36"/>
      <c r="K94" s="35">
        <v>0</v>
      </c>
      <c r="L94" s="99">
        <v>0</v>
      </c>
      <c r="M94" s="37"/>
    </row>
    <row r="95" spans="1:13">
      <c r="A95" s="242" t="s">
        <v>89</v>
      </c>
      <c r="B95" s="243"/>
      <c r="C95" s="97" t="s">
        <v>140</v>
      </c>
      <c r="D95" s="98" t="s">
        <v>140</v>
      </c>
      <c r="E95" s="32">
        <v>0</v>
      </c>
      <c r="F95" s="99">
        <v>0</v>
      </c>
      <c r="G95" s="99">
        <f>G96+G97+G98+G99+G100+G101+G102</f>
        <v>0</v>
      </c>
      <c r="H95" s="35">
        <v>0</v>
      </c>
      <c r="I95" s="99">
        <v>0</v>
      </c>
      <c r="J95" s="99">
        <f>J96+J97+J98+J99+J100+J101+J102</f>
        <v>0</v>
      </c>
      <c r="K95" s="35">
        <v>0</v>
      </c>
      <c r="L95" s="99">
        <v>0</v>
      </c>
      <c r="M95" s="100">
        <f>M96+M97+M98+M99+M100+M101+M102</f>
        <v>0</v>
      </c>
    </row>
    <row r="96" spans="1:13">
      <c r="A96" s="240" t="s">
        <v>70</v>
      </c>
      <c r="B96" s="241"/>
      <c r="C96" s="97">
        <v>410</v>
      </c>
      <c r="D96" s="98" t="s">
        <v>71</v>
      </c>
      <c r="E96" s="32">
        <v>0</v>
      </c>
      <c r="F96" s="99">
        <v>0</v>
      </c>
      <c r="G96" s="36"/>
      <c r="H96" s="35">
        <v>0</v>
      </c>
      <c r="I96" s="99">
        <v>0</v>
      </c>
      <c r="J96" s="36"/>
      <c r="K96" s="35">
        <v>0</v>
      </c>
      <c r="L96" s="99">
        <v>0</v>
      </c>
      <c r="M96" s="37"/>
    </row>
    <row r="97" spans="1:13">
      <c r="A97" s="240" t="s">
        <v>72</v>
      </c>
      <c r="B97" s="241"/>
      <c r="C97" s="97">
        <v>420</v>
      </c>
      <c r="D97" s="98" t="s">
        <v>73</v>
      </c>
      <c r="E97" s="32">
        <v>0</v>
      </c>
      <c r="F97" s="99">
        <v>0</v>
      </c>
      <c r="G97" s="36"/>
      <c r="H97" s="35">
        <v>0</v>
      </c>
      <c r="I97" s="99">
        <v>0</v>
      </c>
      <c r="J97" s="36"/>
      <c r="K97" s="35">
        <v>0</v>
      </c>
      <c r="L97" s="99">
        <v>0</v>
      </c>
      <c r="M97" s="37"/>
    </row>
    <row r="98" spans="1:13">
      <c r="A98" s="240" t="s">
        <v>74</v>
      </c>
      <c r="B98" s="241"/>
      <c r="C98" s="97">
        <v>430</v>
      </c>
      <c r="D98" s="98" t="s">
        <v>75</v>
      </c>
      <c r="E98" s="32">
        <v>0</v>
      </c>
      <c r="F98" s="99">
        <v>0</v>
      </c>
      <c r="G98" s="36"/>
      <c r="H98" s="35">
        <v>0</v>
      </c>
      <c r="I98" s="99">
        <v>0</v>
      </c>
      <c r="J98" s="36"/>
      <c r="K98" s="35">
        <v>0</v>
      </c>
      <c r="L98" s="99">
        <v>0</v>
      </c>
      <c r="M98" s="37"/>
    </row>
    <row r="99" spans="1:13">
      <c r="A99" s="240" t="s">
        <v>76</v>
      </c>
      <c r="B99" s="241"/>
      <c r="C99" s="97">
        <v>440</v>
      </c>
      <c r="D99" s="98" t="s">
        <v>77</v>
      </c>
      <c r="E99" s="32">
        <v>0</v>
      </c>
      <c r="F99" s="99">
        <v>0</v>
      </c>
      <c r="G99" s="36"/>
      <c r="H99" s="35">
        <v>0</v>
      </c>
      <c r="I99" s="99">
        <v>0</v>
      </c>
      <c r="J99" s="36"/>
      <c r="K99" s="35">
        <v>0</v>
      </c>
      <c r="L99" s="99">
        <v>0</v>
      </c>
      <c r="M99" s="37"/>
    </row>
    <row r="100" spans="1:13">
      <c r="A100" s="240" t="s">
        <v>78</v>
      </c>
      <c r="B100" s="241"/>
      <c r="C100" s="97">
        <v>620</v>
      </c>
      <c r="D100" s="98" t="s">
        <v>79</v>
      </c>
      <c r="E100" s="32">
        <v>0</v>
      </c>
      <c r="F100" s="99">
        <v>0</v>
      </c>
      <c r="G100" s="36"/>
      <c r="H100" s="35">
        <v>0</v>
      </c>
      <c r="I100" s="99">
        <v>0</v>
      </c>
      <c r="J100" s="36"/>
      <c r="K100" s="35">
        <v>0</v>
      </c>
      <c r="L100" s="99">
        <v>0</v>
      </c>
      <c r="M100" s="37"/>
    </row>
    <row r="101" spans="1:13">
      <c r="A101" s="240" t="s">
        <v>148</v>
      </c>
      <c r="B101" s="241"/>
      <c r="C101" s="97">
        <v>630</v>
      </c>
      <c r="D101" s="98" t="s">
        <v>80</v>
      </c>
      <c r="E101" s="32">
        <v>0</v>
      </c>
      <c r="F101" s="99">
        <v>0</v>
      </c>
      <c r="G101" s="36"/>
      <c r="H101" s="35">
        <v>0</v>
      </c>
      <c r="I101" s="99">
        <v>0</v>
      </c>
      <c r="J101" s="36"/>
      <c r="K101" s="35">
        <v>0</v>
      </c>
      <c r="L101" s="99">
        <v>0</v>
      </c>
      <c r="M101" s="37"/>
    </row>
    <row r="102" spans="1:13">
      <c r="A102" s="240" t="s">
        <v>81</v>
      </c>
      <c r="B102" s="241"/>
      <c r="C102" s="97">
        <v>650</v>
      </c>
      <c r="D102" s="98" t="s">
        <v>82</v>
      </c>
      <c r="E102" s="32">
        <v>0</v>
      </c>
      <c r="F102" s="99">
        <v>0</v>
      </c>
      <c r="G102" s="36"/>
      <c r="H102" s="35">
        <v>0</v>
      </c>
      <c r="I102" s="99">
        <v>0</v>
      </c>
      <c r="J102" s="36"/>
      <c r="K102" s="35">
        <v>0</v>
      </c>
      <c r="L102" s="99">
        <v>0</v>
      </c>
      <c r="M102" s="37"/>
    </row>
    <row r="103" spans="1:13">
      <c r="A103" s="293" t="s">
        <v>149</v>
      </c>
      <c r="B103" s="294"/>
      <c r="C103" s="101">
        <v>180</v>
      </c>
      <c r="D103" s="102" t="s">
        <v>90</v>
      </c>
      <c r="E103" s="32">
        <f>+E106+E107+E109</f>
        <v>7300520</v>
      </c>
      <c r="F103" s="99">
        <f>+F106+F107+F109</f>
        <v>7300520</v>
      </c>
      <c r="G103" s="99">
        <f>G104+G105+G106+G107+G108+G109</f>
        <v>0</v>
      </c>
      <c r="H103" s="35">
        <f>+H106+H109</f>
        <v>7180000</v>
      </c>
      <c r="I103" s="99">
        <f>+I106+I109</f>
        <v>7180000</v>
      </c>
      <c r="J103" s="99">
        <f>J104+J105+J106+J107+J108+J109</f>
        <v>0</v>
      </c>
      <c r="K103" s="35">
        <v>7180000</v>
      </c>
      <c r="L103" s="99">
        <v>7180000</v>
      </c>
      <c r="M103" s="100">
        <f>M104+M105+M106+M107+M108+M109</f>
        <v>0</v>
      </c>
    </row>
    <row r="104" spans="1:13">
      <c r="A104" s="242" t="s">
        <v>55</v>
      </c>
      <c r="B104" s="243"/>
      <c r="C104" s="97">
        <v>180</v>
      </c>
      <c r="D104" s="98" t="s">
        <v>83</v>
      </c>
      <c r="E104" s="32">
        <v>0</v>
      </c>
      <c r="F104" s="99">
        <v>0</v>
      </c>
      <c r="G104" s="36"/>
      <c r="H104" s="35">
        <v>0</v>
      </c>
      <c r="I104" s="99">
        <v>0</v>
      </c>
      <c r="J104" s="36"/>
      <c r="K104" s="35">
        <v>0</v>
      </c>
      <c r="L104" s="99">
        <v>0</v>
      </c>
      <c r="M104" s="37"/>
    </row>
    <row r="105" spans="1:13" ht="25.5" customHeight="1">
      <c r="A105" s="242" t="s">
        <v>150</v>
      </c>
      <c r="B105" s="243"/>
      <c r="C105" s="97">
        <v>180</v>
      </c>
      <c r="D105" s="98" t="s">
        <v>84</v>
      </c>
      <c r="E105" s="32">
        <v>0</v>
      </c>
      <c r="F105" s="99">
        <v>0</v>
      </c>
      <c r="G105" s="36"/>
      <c r="H105" s="35">
        <v>0</v>
      </c>
      <c r="I105" s="99">
        <v>0</v>
      </c>
      <c r="J105" s="36"/>
      <c r="K105" s="35">
        <v>0</v>
      </c>
      <c r="L105" s="99">
        <v>0</v>
      </c>
      <c r="M105" s="37"/>
    </row>
    <row r="106" spans="1:13" ht="25.5" customHeight="1">
      <c r="A106" s="254" t="s">
        <v>141</v>
      </c>
      <c r="B106" s="255"/>
      <c r="C106" s="97">
        <v>180</v>
      </c>
      <c r="D106" s="98" t="s">
        <v>85</v>
      </c>
      <c r="E106" s="32">
        <v>6773240</v>
      </c>
      <c r="F106" s="99">
        <v>6773240</v>
      </c>
      <c r="G106" s="36"/>
      <c r="H106" s="35">
        <v>6800000</v>
      </c>
      <c r="I106" s="99">
        <v>6800000</v>
      </c>
      <c r="J106" s="36"/>
      <c r="K106" s="35">
        <v>6800000</v>
      </c>
      <c r="L106" s="99">
        <v>6800000</v>
      </c>
      <c r="M106" s="37"/>
    </row>
    <row r="107" spans="1:13">
      <c r="A107" s="254" t="s">
        <v>86</v>
      </c>
      <c r="B107" s="255"/>
      <c r="C107" s="97">
        <v>180</v>
      </c>
      <c r="D107" s="98" t="s">
        <v>44</v>
      </c>
      <c r="E107" s="32">
        <v>153780</v>
      </c>
      <c r="F107" s="99">
        <v>153780</v>
      </c>
      <c r="G107" s="36"/>
      <c r="H107" s="35">
        <v>0</v>
      </c>
      <c r="I107" s="99">
        <v>0</v>
      </c>
      <c r="J107" s="36"/>
      <c r="K107" s="35">
        <v>0</v>
      </c>
      <c r="L107" s="99">
        <v>0</v>
      </c>
      <c r="M107" s="37"/>
    </row>
    <row r="108" spans="1:13" ht="25.5" customHeight="1">
      <c r="A108" s="254" t="s">
        <v>45</v>
      </c>
      <c r="B108" s="255"/>
      <c r="C108" s="97">
        <v>180</v>
      </c>
      <c r="D108" s="98" t="s">
        <v>49</v>
      </c>
      <c r="E108" s="32">
        <v>0</v>
      </c>
      <c r="F108" s="99">
        <v>0</v>
      </c>
      <c r="G108" s="36"/>
      <c r="H108" s="35">
        <v>0</v>
      </c>
      <c r="I108" s="99">
        <v>0</v>
      </c>
      <c r="J108" s="36"/>
      <c r="K108" s="35">
        <v>0</v>
      </c>
      <c r="L108" s="99">
        <v>0</v>
      </c>
      <c r="M108" s="37"/>
    </row>
    <row r="109" spans="1:13" ht="15" thickBot="1">
      <c r="A109" s="256" t="s">
        <v>87</v>
      </c>
      <c r="B109" s="257"/>
      <c r="C109" s="70">
        <v>180</v>
      </c>
      <c r="D109" s="73" t="s">
        <v>88</v>
      </c>
      <c r="E109" s="34">
        <v>373500</v>
      </c>
      <c r="F109" s="103">
        <v>373500</v>
      </c>
      <c r="G109" s="41"/>
      <c r="H109" s="42">
        <v>380000</v>
      </c>
      <c r="I109" s="103">
        <v>380000</v>
      </c>
      <c r="J109" s="41"/>
      <c r="K109" s="42">
        <v>380000</v>
      </c>
      <c r="L109" s="103">
        <v>380000</v>
      </c>
      <c r="M109" s="43"/>
    </row>
    <row r="110" spans="1:13" ht="15" thickBot="1">
      <c r="A110" s="104"/>
      <c r="B110" s="104"/>
      <c r="C110" s="105"/>
      <c r="D110" s="105"/>
      <c r="E110" s="24"/>
      <c r="F110" s="24"/>
      <c r="G110" s="24"/>
      <c r="H110" s="24"/>
      <c r="I110" s="106"/>
      <c r="J110" s="106"/>
      <c r="K110" s="24"/>
      <c r="L110" s="106"/>
      <c r="M110" s="106"/>
    </row>
    <row r="111" spans="1:13">
      <c r="A111" s="295" t="s">
        <v>224</v>
      </c>
      <c r="B111" s="296"/>
      <c r="C111" s="107"/>
      <c r="D111" s="133"/>
      <c r="E111" s="136"/>
      <c r="F111" s="25"/>
      <c r="G111" s="25"/>
      <c r="H111" s="26"/>
      <c r="I111" s="25"/>
      <c r="J111" s="25"/>
      <c r="K111" s="26"/>
      <c r="L111" s="25"/>
      <c r="M111" s="108"/>
    </row>
    <row r="112" spans="1:13">
      <c r="A112" s="250" t="s">
        <v>151</v>
      </c>
      <c r="B112" s="251"/>
      <c r="C112" s="109" t="s">
        <v>140</v>
      </c>
      <c r="D112" s="134" t="s">
        <v>140</v>
      </c>
      <c r="E112" s="32"/>
      <c r="F112" s="99"/>
      <c r="G112" s="36"/>
      <c r="H112" s="35"/>
      <c r="I112" s="99"/>
      <c r="J112" s="36"/>
      <c r="K112" s="35"/>
      <c r="L112" s="99"/>
      <c r="M112" s="37"/>
    </row>
    <row r="113" spans="1:13">
      <c r="A113" s="250" t="s">
        <v>152</v>
      </c>
      <c r="B113" s="251"/>
      <c r="C113" s="109" t="s">
        <v>140</v>
      </c>
      <c r="D113" s="134" t="s">
        <v>140</v>
      </c>
      <c r="E113" s="32">
        <v>0</v>
      </c>
      <c r="F113" s="99"/>
      <c r="G113" s="36"/>
      <c r="H113" s="35">
        <v>0</v>
      </c>
      <c r="I113" s="99"/>
      <c r="J113" s="36"/>
      <c r="K113" s="35">
        <v>0</v>
      </c>
      <c r="L113" s="99"/>
      <c r="M113" s="37"/>
    </row>
    <row r="114" spans="1:13" ht="26.25" customHeight="1" thickBot="1">
      <c r="A114" s="244" t="s">
        <v>153</v>
      </c>
      <c r="B114" s="245"/>
      <c r="C114" s="72" t="s">
        <v>140</v>
      </c>
      <c r="D114" s="135" t="s">
        <v>140</v>
      </c>
      <c r="E114" s="34">
        <v>0</v>
      </c>
      <c r="F114" s="103"/>
      <c r="G114" s="41"/>
      <c r="H114" s="42">
        <v>0</v>
      </c>
      <c r="I114" s="103"/>
      <c r="J114" s="41"/>
      <c r="K114" s="42">
        <v>0</v>
      </c>
      <c r="L114" s="103"/>
      <c r="M114" s="43"/>
    </row>
    <row r="115" spans="1:13" ht="6" customHeight="1">
      <c r="A115" s="110"/>
      <c r="B115" s="110"/>
      <c r="C115" s="110"/>
      <c r="D115" s="110"/>
      <c r="E115" s="110"/>
      <c r="F115" s="110"/>
      <c r="G115" s="110"/>
      <c r="H115" s="110"/>
      <c r="I115" s="110"/>
      <c r="J115" s="110"/>
      <c r="K115" s="110"/>
      <c r="L115" s="110"/>
      <c r="M115" s="110"/>
    </row>
    <row r="116" spans="1:13" ht="15.6">
      <c r="A116" s="258" t="s">
        <v>154</v>
      </c>
      <c r="B116" s="258"/>
      <c r="C116" s="258"/>
      <c r="D116" s="258"/>
      <c r="E116" s="258"/>
      <c r="F116" s="258"/>
      <c r="G116" s="258"/>
      <c r="H116" s="258"/>
      <c r="I116" s="258"/>
      <c r="J116" s="258"/>
      <c r="K116" s="258"/>
      <c r="L116" s="258"/>
      <c r="M116" s="258"/>
    </row>
    <row r="117" spans="1:13" ht="5.25" customHeight="1" thickBot="1">
      <c r="A117" s="111"/>
      <c r="B117" s="111"/>
      <c r="C117" s="111"/>
      <c r="D117" s="111"/>
      <c r="E117" s="111"/>
      <c r="F117" s="111"/>
      <c r="G117" s="111"/>
      <c r="H117" s="112"/>
      <c r="I117" s="111"/>
      <c r="J117" s="111"/>
      <c r="K117" s="112"/>
      <c r="L117" s="111"/>
      <c r="M117" s="111"/>
    </row>
    <row r="118" spans="1:13" ht="15" customHeight="1">
      <c r="A118" s="259" t="s">
        <v>0</v>
      </c>
      <c r="B118" s="223" t="s">
        <v>1</v>
      </c>
      <c r="C118" s="262" t="s">
        <v>46</v>
      </c>
      <c r="D118" s="263"/>
      <c r="E118" s="229" t="s">
        <v>237</v>
      </c>
      <c r="F118" s="230"/>
      <c r="G118" s="231"/>
      <c r="H118" s="232" t="s">
        <v>234</v>
      </c>
      <c r="I118" s="230"/>
      <c r="J118" s="231"/>
      <c r="K118" s="232" t="s">
        <v>235</v>
      </c>
      <c r="L118" s="230"/>
      <c r="M118" s="233"/>
    </row>
    <row r="119" spans="1:13">
      <c r="A119" s="260"/>
      <c r="B119" s="224"/>
      <c r="C119" s="264"/>
      <c r="D119" s="265"/>
      <c r="E119" s="234" t="s">
        <v>53</v>
      </c>
      <c r="F119" s="238" t="s">
        <v>91</v>
      </c>
      <c r="G119" s="238"/>
      <c r="H119" s="236" t="s">
        <v>53</v>
      </c>
      <c r="I119" s="238" t="s">
        <v>91</v>
      </c>
      <c r="J119" s="238"/>
      <c r="K119" s="236" t="s">
        <v>53</v>
      </c>
      <c r="L119" s="238" t="s">
        <v>91</v>
      </c>
      <c r="M119" s="239"/>
    </row>
    <row r="120" spans="1:13" ht="40.799999999999997">
      <c r="A120" s="261"/>
      <c r="B120" s="225"/>
      <c r="C120" s="266"/>
      <c r="D120" s="267"/>
      <c r="E120" s="235"/>
      <c r="F120" s="68" t="s">
        <v>137</v>
      </c>
      <c r="G120" s="68" t="s">
        <v>138</v>
      </c>
      <c r="H120" s="237"/>
      <c r="I120" s="68" t="s">
        <v>137</v>
      </c>
      <c r="J120" s="68" t="s">
        <v>138</v>
      </c>
      <c r="K120" s="237"/>
      <c r="L120" s="68" t="s">
        <v>137</v>
      </c>
      <c r="M120" s="69" t="s">
        <v>138</v>
      </c>
    </row>
    <row r="121" spans="1:13" ht="15" thickBot="1">
      <c r="A121" s="23">
        <v>1</v>
      </c>
      <c r="B121" s="70">
        <v>2</v>
      </c>
      <c r="C121" s="272">
        <v>3</v>
      </c>
      <c r="D121" s="299"/>
      <c r="E121" s="23">
        <v>4</v>
      </c>
      <c r="F121" s="70">
        <v>5</v>
      </c>
      <c r="G121" s="70">
        <v>6</v>
      </c>
      <c r="H121" s="72">
        <v>7</v>
      </c>
      <c r="I121" s="70">
        <v>8</v>
      </c>
      <c r="J121" s="70">
        <v>9</v>
      </c>
      <c r="K121" s="72">
        <v>10</v>
      </c>
      <c r="L121" s="70">
        <v>11</v>
      </c>
      <c r="M121" s="73">
        <v>12</v>
      </c>
    </row>
    <row r="122" spans="1:13" ht="15" thickBot="1">
      <c r="A122" s="113" t="s">
        <v>2</v>
      </c>
      <c r="B122" s="114" t="s">
        <v>140</v>
      </c>
      <c r="C122" s="274" t="s">
        <v>3</v>
      </c>
      <c r="D122" s="275"/>
      <c r="E122" s="27">
        <v>9532231.7100000009</v>
      </c>
      <c r="F122" s="76">
        <f>+F123+F137+F170+F175</f>
        <v>9532231.7100000009</v>
      </c>
      <c r="G122" s="76">
        <f>SUM(G123,G137,G153,G161,G164,G167,G170,G175,G181,G185)</f>
        <v>0</v>
      </c>
      <c r="H122" s="28">
        <v>9380000</v>
      </c>
      <c r="I122" s="76">
        <f>+I123+I137+I170+I175</f>
        <v>9380000</v>
      </c>
      <c r="J122" s="76">
        <f>SUM(J123,J137,J153,J161,J164,J167,J170,J175,J181,J185)</f>
        <v>0</v>
      </c>
      <c r="K122" s="28">
        <v>9380000</v>
      </c>
      <c r="L122" s="76">
        <f>+L123+L137+L170+L175</f>
        <v>9380000</v>
      </c>
      <c r="M122" s="127">
        <f>SUM(M123,M137,M153,M161,M164,M167,M170,M175,M181,M185)</f>
        <v>0</v>
      </c>
    </row>
    <row r="123" spans="1:13" ht="26.4">
      <c r="A123" s="115" t="s">
        <v>4</v>
      </c>
      <c r="B123" s="116">
        <v>210</v>
      </c>
      <c r="C123" s="300" t="s">
        <v>5</v>
      </c>
      <c r="D123" s="301"/>
      <c r="E123" s="44">
        <v>6442688.9000000004</v>
      </c>
      <c r="F123" s="79">
        <f>+F124+F130+F131</f>
        <v>6442688.9000000004</v>
      </c>
      <c r="G123" s="79">
        <f>G124+G130+G131</f>
        <v>0</v>
      </c>
      <c r="H123" s="45">
        <f>+H124+H130+H131</f>
        <v>6267620</v>
      </c>
      <c r="I123" s="79">
        <f>+I124+I130+I131</f>
        <v>6267620</v>
      </c>
      <c r="J123" s="79">
        <f>J124+J130+J131</f>
        <v>0</v>
      </c>
      <c r="K123" s="45">
        <f>+K124+K130+K131</f>
        <v>6267620</v>
      </c>
      <c r="L123" s="79">
        <f>+L124+L130+L131</f>
        <v>6267620</v>
      </c>
      <c r="M123" s="117">
        <f>M124+M130+M131</f>
        <v>0</v>
      </c>
    </row>
    <row r="124" spans="1:13">
      <c r="A124" s="118" t="s">
        <v>185</v>
      </c>
      <c r="B124" s="94">
        <v>211</v>
      </c>
      <c r="C124" s="270" t="s">
        <v>6</v>
      </c>
      <c r="D124" s="271"/>
      <c r="E124" s="31">
        <v>4949192.47</v>
      </c>
      <c r="F124" s="96">
        <f>+F125+F128+F129</f>
        <v>4949192.47</v>
      </c>
      <c r="G124" s="96">
        <f>G125+G126+G127+G128+G129</f>
        <v>0</v>
      </c>
      <c r="H124" s="39">
        <v>4810000</v>
      </c>
      <c r="I124" s="96">
        <f>+I125+I128+I129</f>
        <v>4810000</v>
      </c>
      <c r="J124" s="96">
        <f>J125+J126+J127+J128+J129</f>
        <v>0</v>
      </c>
      <c r="K124" s="39">
        <v>4810000</v>
      </c>
      <c r="L124" s="96">
        <f>+L125+L128+L129</f>
        <v>4810000</v>
      </c>
      <c r="M124" s="119">
        <f>M125+M126+M127+M128+M129</f>
        <v>0</v>
      </c>
    </row>
    <row r="125" spans="1:13">
      <c r="A125" s="120" t="s">
        <v>186</v>
      </c>
      <c r="B125" s="97">
        <v>211</v>
      </c>
      <c r="C125" s="270" t="s">
        <v>7</v>
      </c>
      <c r="D125" s="271"/>
      <c r="E125" s="32">
        <v>2288721.5699999998</v>
      </c>
      <c r="F125" s="99">
        <v>2288721.5699999998</v>
      </c>
      <c r="G125" s="36"/>
      <c r="H125" s="35">
        <v>2300000</v>
      </c>
      <c r="I125" s="99">
        <v>2300000</v>
      </c>
      <c r="J125" s="36"/>
      <c r="K125" s="35">
        <v>2300000</v>
      </c>
      <c r="L125" s="99">
        <v>2300000</v>
      </c>
      <c r="M125" s="37"/>
    </row>
    <row r="126" spans="1:13">
      <c r="A126" s="120" t="s">
        <v>187</v>
      </c>
      <c r="B126" s="97">
        <v>211</v>
      </c>
      <c r="C126" s="270" t="s">
        <v>8</v>
      </c>
      <c r="D126" s="271"/>
      <c r="E126" s="32">
        <v>0</v>
      </c>
      <c r="F126" s="99">
        <v>0</v>
      </c>
      <c r="G126" s="36"/>
      <c r="H126" s="35">
        <v>0</v>
      </c>
      <c r="I126" s="99">
        <v>0</v>
      </c>
      <c r="J126" s="36"/>
      <c r="K126" s="35">
        <v>0</v>
      </c>
      <c r="L126" s="99">
        <v>0</v>
      </c>
      <c r="M126" s="37"/>
    </row>
    <row r="127" spans="1:13" ht="26.4">
      <c r="A127" s="120" t="s">
        <v>190</v>
      </c>
      <c r="B127" s="97"/>
      <c r="C127" s="270" t="s">
        <v>11</v>
      </c>
      <c r="D127" s="271"/>
      <c r="E127" s="32">
        <v>0</v>
      </c>
      <c r="F127" s="99">
        <v>0</v>
      </c>
      <c r="G127" s="36"/>
      <c r="H127" s="35">
        <v>0</v>
      </c>
      <c r="I127" s="99">
        <v>0</v>
      </c>
      <c r="J127" s="36"/>
      <c r="K127" s="35">
        <v>0</v>
      </c>
      <c r="L127" s="99">
        <v>0</v>
      </c>
      <c r="M127" s="37"/>
    </row>
    <row r="128" spans="1:13" ht="26.4">
      <c r="A128" s="120" t="s">
        <v>188</v>
      </c>
      <c r="B128" s="97">
        <v>211</v>
      </c>
      <c r="C128" s="270" t="s">
        <v>9</v>
      </c>
      <c r="D128" s="271"/>
      <c r="E128" s="32">
        <v>707107.79</v>
      </c>
      <c r="F128" s="99">
        <v>707107.79</v>
      </c>
      <c r="G128" s="36"/>
      <c r="H128" s="35">
        <v>710000</v>
      </c>
      <c r="I128" s="99">
        <v>710000</v>
      </c>
      <c r="J128" s="36"/>
      <c r="K128" s="35">
        <v>710000</v>
      </c>
      <c r="L128" s="99">
        <v>710000</v>
      </c>
      <c r="M128" s="37"/>
    </row>
    <row r="129" spans="1:13">
      <c r="A129" s="121" t="s">
        <v>189</v>
      </c>
      <c r="B129" s="122">
        <v>211</v>
      </c>
      <c r="C129" s="270" t="s">
        <v>10</v>
      </c>
      <c r="D129" s="271"/>
      <c r="E129" s="33">
        <v>1953363.11</v>
      </c>
      <c r="F129" s="123">
        <v>1953363.11</v>
      </c>
      <c r="G129" s="46"/>
      <c r="H129" s="47">
        <v>1800000</v>
      </c>
      <c r="I129" s="123">
        <v>1800000</v>
      </c>
      <c r="J129" s="46"/>
      <c r="K129" s="47">
        <v>1800000</v>
      </c>
      <c r="L129" s="123">
        <v>1800000</v>
      </c>
      <c r="M129" s="48"/>
    </row>
    <row r="130" spans="1:13" s="21" customFormat="1">
      <c r="A130" s="124" t="s">
        <v>12</v>
      </c>
      <c r="B130" s="125">
        <v>212</v>
      </c>
      <c r="C130" s="278" t="s">
        <v>13</v>
      </c>
      <c r="D130" s="279"/>
      <c r="E130" s="49">
        <v>4516.58</v>
      </c>
      <c r="F130" s="84">
        <v>4516.58</v>
      </c>
      <c r="G130" s="50"/>
      <c r="H130" s="51">
        <v>5000</v>
      </c>
      <c r="I130" s="84">
        <v>5000</v>
      </c>
      <c r="J130" s="50"/>
      <c r="K130" s="51">
        <v>5000</v>
      </c>
      <c r="L130" s="84">
        <v>5000</v>
      </c>
      <c r="M130" s="52"/>
    </row>
    <row r="131" spans="1:13" s="21" customFormat="1" ht="26.4">
      <c r="A131" s="115" t="s">
        <v>14</v>
      </c>
      <c r="B131" s="116">
        <v>213</v>
      </c>
      <c r="C131" s="278" t="s">
        <v>15</v>
      </c>
      <c r="D131" s="279"/>
      <c r="E131" s="44">
        <v>1488979.85</v>
      </c>
      <c r="F131" s="79">
        <f>+F132+F135+F136</f>
        <v>1488979.85</v>
      </c>
      <c r="G131" s="79">
        <f>G132+G133+G134+G135+G136</f>
        <v>0</v>
      </c>
      <c r="H131" s="45">
        <f>+H132+H135+H136</f>
        <v>1452620</v>
      </c>
      <c r="I131" s="79">
        <f>+I132+I135+I136</f>
        <v>1452620</v>
      </c>
      <c r="J131" s="79">
        <f>J132+J133+J134+J135+J136</f>
        <v>0</v>
      </c>
      <c r="K131" s="45">
        <f>+K132+K135+K136</f>
        <v>1452620</v>
      </c>
      <c r="L131" s="79">
        <f>+L132+L135+L136</f>
        <v>1452620</v>
      </c>
      <c r="M131" s="117">
        <f>M132+M133+M134+M135+M136</f>
        <v>0</v>
      </c>
    </row>
    <row r="132" spans="1:13">
      <c r="A132" s="126" t="s">
        <v>186</v>
      </c>
      <c r="B132" s="94">
        <v>213</v>
      </c>
      <c r="C132" s="270" t="s">
        <v>16</v>
      </c>
      <c r="D132" s="271"/>
      <c r="E132" s="32">
        <v>691193.91</v>
      </c>
      <c r="F132" s="99">
        <v>691193.91</v>
      </c>
      <c r="G132" s="36"/>
      <c r="H132" s="35">
        <v>694520</v>
      </c>
      <c r="I132" s="99">
        <v>694520</v>
      </c>
      <c r="J132" s="36"/>
      <c r="K132" s="35">
        <v>694520</v>
      </c>
      <c r="L132" s="99">
        <v>694520</v>
      </c>
      <c r="M132" s="37"/>
    </row>
    <row r="133" spans="1:13">
      <c r="A133" s="120" t="s">
        <v>187</v>
      </c>
      <c r="B133" s="97">
        <v>213</v>
      </c>
      <c r="C133" s="270" t="s">
        <v>17</v>
      </c>
      <c r="D133" s="271"/>
      <c r="E133" s="32">
        <v>0</v>
      </c>
      <c r="F133" s="99">
        <v>0</v>
      </c>
      <c r="G133" s="36"/>
      <c r="H133" s="35">
        <v>0</v>
      </c>
      <c r="I133" s="99">
        <v>0</v>
      </c>
      <c r="J133" s="36"/>
      <c r="K133" s="35">
        <v>0</v>
      </c>
      <c r="L133" s="99">
        <v>0</v>
      </c>
      <c r="M133" s="37"/>
    </row>
    <row r="134" spans="1:13" ht="26.4">
      <c r="A134" s="120" t="s">
        <v>190</v>
      </c>
      <c r="B134" s="97">
        <v>213</v>
      </c>
      <c r="C134" s="270" t="s">
        <v>19</v>
      </c>
      <c r="D134" s="271"/>
      <c r="E134" s="32">
        <v>0</v>
      </c>
      <c r="F134" s="99">
        <v>0</v>
      </c>
      <c r="G134" s="36"/>
      <c r="H134" s="35">
        <v>0</v>
      </c>
      <c r="I134" s="99">
        <v>0</v>
      </c>
      <c r="J134" s="36"/>
      <c r="K134" s="35">
        <v>0</v>
      </c>
      <c r="L134" s="99">
        <v>0</v>
      </c>
      <c r="M134" s="37"/>
    </row>
    <row r="135" spans="1:13" ht="26.4">
      <c r="A135" s="120" t="s">
        <v>188</v>
      </c>
      <c r="B135" s="97">
        <v>213</v>
      </c>
      <c r="C135" s="270" t="s">
        <v>18</v>
      </c>
      <c r="D135" s="271"/>
      <c r="E135" s="32">
        <v>213546.55</v>
      </c>
      <c r="F135" s="99">
        <v>213546.55</v>
      </c>
      <c r="G135" s="36"/>
      <c r="H135" s="35">
        <v>214500</v>
      </c>
      <c r="I135" s="99">
        <v>214500</v>
      </c>
      <c r="J135" s="36"/>
      <c r="K135" s="35">
        <v>214500</v>
      </c>
      <c r="L135" s="99">
        <v>214500</v>
      </c>
      <c r="M135" s="37"/>
    </row>
    <row r="136" spans="1:13" ht="15" thickBot="1">
      <c r="A136" s="121" t="s">
        <v>189</v>
      </c>
      <c r="B136" s="122">
        <v>213</v>
      </c>
      <c r="C136" s="272" t="s">
        <v>92</v>
      </c>
      <c r="D136" s="273"/>
      <c r="E136" s="34">
        <v>584239.39</v>
      </c>
      <c r="F136" s="103">
        <v>584239.39</v>
      </c>
      <c r="G136" s="41"/>
      <c r="H136" s="42">
        <v>543600</v>
      </c>
      <c r="I136" s="103">
        <v>543600</v>
      </c>
      <c r="J136" s="41"/>
      <c r="K136" s="42">
        <v>543600</v>
      </c>
      <c r="L136" s="103">
        <v>543600</v>
      </c>
      <c r="M136" s="43"/>
    </row>
    <row r="137" spans="1:13" s="21" customFormat="1" ht="15" thickBot="1">
      <c r="A137" s="113" t="s">
        <v>20</v>
      </c>
      <c r="B137" s="114">
        <v>220</v>
      </c>
      <c r="C137" s="274" t="s">
        <v>21</v>
      </c>
      <c r="D137" s="275"/>
      <c r="E137" s="27">
        <v>1302487.74</v>
      </c>
      <c r="F137" s="76">
        <f>+F138+F140+F146+F152</f>
        <v>1302487.74</v>
      </c>
      <c r="G137" s="76">
        <f>SUM(G138:G140,G145:G146,G152)</f>
        <v>0</v>
      </c>
      <c r="H137" s="28">
        <v>1360000</v>
      </c>
      <c r="I137" s="76">
        <f>+I138+I140+I146+I152</f>
        <v>1360000</v>
      </c>
      <c r="J137" s="76">
        <f>SUM(J138:J140,J145:J146,J152)</f>
        <v>0</v>
      </c>
      <c r="K137" s="28">
        <v>1360000</v>
      </c>
      <c r="L137" s="76">
        <v>1360000</v>
      </c>
      <c r="M137" s="127">
        <f>SUM(M138:M140,M145:M146,M152)</f>
        <v>0</v>
      </c>
    </row>
    <row r="138" spans="1:13">
      <c r="A138" s="126" t="s">
        <v>191</v>
      </c>
      <c r="B138" s="94">
        <v>221</v>
      </c>
      <c r="C138" s="276" t="s">
        <v>22</v>
      </c>
      <c r="D138" s="277"/>
      <c r="E138" s="31">
        <v>48186.239999999998</v>
      </c>
      <c r="F138" s="96">
        <v>48186.239999999998</v>
      </c>
      <c r="G138" s="38"/>
      <c r="H138" s="39">
        <v>50000</v>
      </c>
      <c r="I138" s="96">
        <v>50000</v>
      </c>
      <c r="J138" s="38"/>
      <c r="K138" s="39">
        <v>50000</v>
      </c>
      <c r="L138" s="96">
        <v>50000</v>
      </c>
      <c r="M138" s="40"/>
    </row>
    <row r="139" spans="1:13">
      <c r="A139" s="120" t="s">
        <v>192</v>
      </c>
      <c r="B139" s="97">
        <v>222</v>
      </c>
      <c r="C139" s="270" t="s">
        <v>23</v>
      </c>
      <c r="D139" s="271"/>
      <c r="E139" s="32">
        <v>0</v>
      </c>
      <c r="F139" s="99">
        <v>0</v>
      </c>
      <c r="G139" s="36"/>
      <c r="H139" s="35">
        <v>0</v>
      </c>
      <c r="I139" s="99">
        <v>0</v>
      </c>
      <c r="J139" s="36"/>
      <c r="K139" s="35">
        <v>0</v>
      </c>
      <c r="L139" s="99">
        <v>0</v>
      </c>
      <c r="M139" s="37"/>
    </row>
    <row r="140" spans="1:13">
      <c r="A140" s="120" t="s">
        <v>193</v>
      </c>
      <c r="B140" s="97">
        <v>223</v>
      </c>
      <c r="C140" s="270" t="s">
        <v>24</v>
      </c>
      <c r="D140" s="271"/>
      <c r="E140" s="32">
        <v>500422.98</v>
      </c>
      <c r="F140" s="99">
        <f>+F141+F142+F143</f>
        <v>500422.98</v>
      </c>
      <c r="G140" s="99">
        <f>SUM(G141:G144)</f>
        <v>0</v>
      </c>
      <c r="H140" s="35">
        <v>550000</v>
      </c>
      <c r="I140" s="99">
        <f>+I141+I142+I143</f>
        <v>550000</v>
      </c>
      <c r="J140" s="99">
        <f>SUM(J141:J144)</f>
        <v>0</v>
      </c>
      <c r="K140" s="35">
        <v>550000</v>
      </c>
      <c r="L140" s="99">
        <v>550000</v>
      </c>
      <c r="M140" s="100">
        <f>SUM(M141:M144)</f>
        <v>0</v>
      </c>
    </row>
    <row r="141" spans="1:13">
      <c r="A141" s="120" t="s">
        <v>194</v>
      </c>
      <c r="B141" s="97">
        <v>223</v>
      </c>
      <c r="C141" s="270" t="s">
        <v>155</v>
      </c>
      <c r="D141" s="271"/>
      <c r="E141" s="32">
        <v>293666.81</v>
      </c>
      <c r="F141" s="99">
        <v>293666.81</v>
      </c>
      <c r="G141" s="36"/>
      <c r="H141" s="35">
        <v>340000</v>
      </c>
      <c r="I141" s="99">
        <v>340000</v>
      </c>
      <c r="J141" s="36"/>
      <c r="K141" s="35">
        <v>340000</v>
      </c>
      <c r="L141" s="99">
        <v>340000</v>
      </c>
      <c r="M141" s="37"/>
    </row>
    <row r="142" spans="1:13" ht="26.4">
      <c r="A142" s="120" t="s">
        <v>196</v>
      </c>
      <c r="B142" s="97">
        <v>223</v>
      </c>
      <c r="C142" s="270" t="s">
        <v>156</v>
      </c>
      <c r="D142" s="271"/>
      <c r="E142" s="32">
        <v>137917.35999999999</v>
      </c>
      <c r="F142" s="99">
        <v>137917.35999999999</v>
      </c>
      <c r="G142" s="36"/>
      <c r="H142" s="35">
        <v>140000</v>
      </c>
      <c r="I142" s="99">
        <v>140000</v>
      </c>
      <c r="J142" s="36"/>
      <c r="K142" s="35">
        <v>140000</v>
      </c>
      <c r="L142" s="99">
        <v>140000</v>
      </c>
      <c r="M142" s="37"/>
    </row>
    <row r="143" spans="1:13" ht="26.4">
      <c r="A143" s="120" t="s">
        <v>195</v>
      </c>
      <c r="B143" s="97">
        <v>223</v>
      </c>
      <c r="C143" s="270" t="s">
        <v>157</v>
      </c>
      <c r="D143" s="271"/>
      <c r="E143" s="32">
        <v>68838.81</v>
      </c>
      <c r="F143" s="99">
        <v>68838.81</v>
      </c>
      <c r="G143" s="36"/>
      <c r="H143" s="35">
        <v>70000</v>
      </c>
      <c r="I143" s="99">
        <v>70000</v>
      </c>
      <c r="J143" s="36"/>
      <c r="K143" s="35">
        <v>70000</v>
      </c>
      <c r="L143" s="99">
        <v>70000</v>
      </c>
      <c r="M143" s="37"/>
    </row>
    <row r="144" spans="1:13">
      <c r="A144" s="120" t="s">
        <v>197</v>
      </c>
      <c r="B144" s="97">
        <v>223</v>
      </c>
      <c r="C144" s="270" t="s">
        <v>158</v>
      </c>
      <c r="D144" s="271"/>
      <c r="E144" s="32">
        <v>0</v>
      </c>
      <c r="F144" s="99">
        <v>0</v>
      </c>
      <c r="G144" s="36"/>
      <c r="H144" s="35">
        <v>0</v>
      </c>
      <c r="I144" s="99">
        <v>0</v>
      </c>
      <c r="J144" s="36"/>
      <c r="K144" s="35">
        <v>0</v>
      </c>
      <c r="L144" s="99">
        <v>0</v>
      </c>
      <c r="M144" s="37"/>
    </row>
    <row r="145" spans="1:13" s="21" customFormat="1" ht="26.4">
      <c r="A145" s="124" t="s">
        <v>25</v>
      </c>
      <c r="B145" s="125">
        <v>224</v>
      </c>
      <c r="C145" s="278" t="s">
        <v>26</v>
      </c>
      <c r="D145" s="279"/>
      <c r="E145" s="49">
        <v>0</v>
      </c>
      <c r="F145" s="84">
        <v>0</v>
      </c>
      <c r="G145" s="50"/>
      <c r="H145" s="51">
        <v>0</v>
      </c>
      <c r="I145" s="84">
        <v>0</v>
      </c>
      <c r="J145" s="50"/>
      <c r="K145" s="51">
        <v>0</v>
      </c>
      <c r="L145" s="84">
        <v>0</v>
      </c>
      <c r="M145" s="52"/>
    </row>
    <row r="146" spans="1:13" s="21" customFormat="1" ht="26.4">
      <c r="A146" s="124" t="s">
        <v>27</v>
      </c>
      <c r="B146" s="125">
        <v>225</v>
      </c>
      <c r="C146" s="278" t="s">
        <v>28</v>
      </c>
      <c r="D146" s="279"/>
      <c r="E146" s="49">
        <v>278174.46000000002</v>
      </c>
      <c r="F146" s="84">
        <f>+F149</f>
        <v>278174.46000000002</v>
      </c>
      <c r="G146" s="84">
        <f>SUM(G147:G151)</f>
        <v>0</v>
      </c>
      <c r="H146" s="51">
        <v>280000</v>
      </c>
      <c r="I146" s="84">
        <v>280000</v>
      </c>
      <c r="J146" s="84">
        <f>SUM(J147:J151)</f>
        <v>0</v>
      </c>
      <c r="K146" s="51">
        <v>280000</v>
      </c>
      <c r="L146" s="84">
        <v>280000</v>
      </c>
      <c r="M146" s="128">
        <f>SUM(M147:M151)</f>
        <v>0</v>
      </c>
    </row>
    <row r="147" spans="1:13" ht="79.2">
      <c r="A147" s="120" t="s">
        <v>199</v>
      </c>
      <c r="B147" s="97">
        <v>225</v>
      </c>
      <c r="C147" s="270" t="s">
        <v>159</v>
      </c>
      <c r="D147" s="271"/>
      <c r="E147" s="32">
        <v>0</v>
      </c>
      <c r="F147" s="99">
        <v>0</v>
      </c>
      <c r="G147" s="36"/>
      <c r="H147" s="35">
        <v>0</v>
      </c>
      <c r="I147" s="99">
        <v>0</v>
      </c>
      <c r="J147" s="36"/>
      <c r="K147" s="35">
        <v>0</v>
      </c>
      <c r="L147" s="99">
        <v>0</v>
      </c>
      <c r="M147" s="37"/>
    </row>
    <row r="148" spans="1:13" ht="79.2">
      <c r="A148" s="120" t="s">
        <v>200</v>
      </c>
      <c r="B148" s="97">
        <v>225</v>
      </c>
      <c r="C148" s="270" t="s">
        <v>226</v>
      </c>
      <c r="D148" s="271"/>
      <c r="E148" s="32">
        <v>0</v>
      </c>
      <c r="F148" s="99">
        <v>0</v>
      </c>
      <c r="G148" s="36"/>
      <c r="H148" s="35">
        <v>0</v>
      </c>
      <c r="I148" s="99">
        <v>0</v>
      </c>
      <c r="J148" s="36"/>
      <c r="K148" s="35">
        <v>0</v>
      </c>
      <c r="L148" s="99">
        <v>0</v>
      </c>
      <c r="M148" s="37"/>
    </row>
    <row r="149" spans="1:13" ht="66">
      <c r="A149" s="120" t="s">
        <v>202</v>
      </c>
      <c r="B149" s="97">
        <v>225</v>
      </c>
      <c r="C149" s="270" t="s">
        <v>160</v>
      </c>
      <c r="D149" s="271"/>
      <c r="E149" s="32">
        <v>278174.46000000002</v>
      </c>
      <c r="F149" s="99">
        <v>278174.46000000002</v>
      </c>
      <c r="G149" s="36"/>
      <c r="H149" s="35">
        <v>280000</v>
      </c>
      <c r="I149" s="99">
        <v>280000</v>
      </c>
      <c r="J149" s="36"/>
      <c r="K149" s="35">
        <v>280000</v>
      </c>
      <c r="L149" s="99">
        <v>280000</v>
      </c>
      <c r="M149" s="37"/>
    </row>
    <row r="150" spans="1:13" ht="40.799999999999997">
      <c r="A150" s="302" t="s">
        <v>201</v>
      </c>
      <c r="B150" s="97">
        <v>225</v>
      </c>
      <c r="C150" s="270" t="s">
        <v>227</v>
      </c>
      <c r="D150" s="271"/>
      <c r="E150" s="32">
        <v>0</v>
      </c>
      <c r="F150" s="99">
        <v>0</v>
      </c>
      <c r="G150" s="36"/>
      <c r="H150" s="35">
        <v>0</v>
      </c>
      <c r="I150" s="99">
        <v>0</v>
      </c>
      <c r="J150" s="36"/>
      <c r="K150" s="35">
        <v>0</v>
      </c>
      <c r="L150" s="99">
        <v>0</v>
      </c>
      <c r="M150" s="37"/>
    </row>
    <row r="151" spans="1:13">
      <c r="A151" s="120" t="s">
        <v>198</v>
      </c>
      <c r="B151" s="97">
        <v>225</v>
      </c>
      <c r="C151" s="270" t="s">
        <v>228</v>
      </c>
      <c r="D151" s="271"/>
      <c r="E151" s="32">
        <v>0</v>
      </c>
      <c r="F151" s="99">
        <v>0</v>
      </c>
      <c r="G151" s="36"/>
      <c r="H151" s="35">
        <v>0</v>
      </c>
      <c r="I151" s="99">
        <v>0</v>
      </c>
      <c r="J151" s="36"/>
      <c r="K151" s="35">
        <v>0</v>
      </c>
      <c r="L151" s="99">
        <v>0</v>
      </c>
      <c r="M151" s="37"/>
    </row>
    <row r="152" spans="1:13" s="21" customFormat="1">
      <c r="A152" s="124" t="s">
        <v>29</v>
      </c>
      <c r="B152" s="125">
        <v>226</v>
      </c>
      <c r="C152" s="278" t="s">
        <v>30</v>
      </c>
      <c r="D152" s="279"/>
      <c r="E152" s="49">
        <v>475704.06</v>
      </c>
      <c r="F152" s="84">
        <v>475704.06</v>
      </c>
      <c r="G152" s="50"/>
      <c r="H152" s="51">
        <v>480000</v>
      </c>
      <c r="I152" s="84">
        <v>480000</v>
      </c>
      <c r="J152" s="50"/>
      <c r="K152" s="51">
        <v>480000</v>
      </c>
      <c r="L152" s="84">
        <v>480000</v>
      </c>
      <c r="M152" s="52"/>
    </row>
    <row r="153" spans="1:13" s="21" customFormat="1" ht="26.4">
      <c r="A153" s="124" t="s">
        <v>161</v>
      </c>
      <c r="B153" s="125">
        <v>230</v>
      </c>
      <c r="C153" s="278" t="s">
        <v>162</v>
      </c>
      <c r="D153" s="279"/>
      <c r="E153" s="49">
        <v>0</v>
      </c>
      <c r="F153" s="84">
        <v>0</v>
      </c>
      <c r="G153" s="84">
        <f>SUM(G154,G160)</f>
        <v>0</v>
      </c>
      <c r="H153" s="51">
        <v>0</v>
      </c>
      <c r="I153" s="84">
        <v>0</v>
      </c>
      <c r="J153" s="84">
        <f>SUM(J154,J160)</f>
        <v>0</v>
      </c>
      <c r="K153" s="51">
        <v>0</v>
      </c>
      <c r="L153" s="84">
        <v>0</v>
      </c>
      <c r="M153" s="128">
        <f>SUM(M154,M160)</f>
        <v>0</v>
      </c>
    </row>
    <row r="154" spans="1:13" ht="26.4">
      <c r="A154" s="120" t="s">
        <v>203</v>
      </c>
      <c r="B154" s="97">
        <v>231</v>
      </c>
      <c r="C154" s="270" t="s">
        <v>163</v>
      </c>
      <c r="D154" s="271"/>
      <c r="E154" s="32">
        <v>0</v>
      </c>
      <c r="F154" s="99">
        <v>0</v>
      </c>
      <c r="G154" s="36"/>
      <c r="H154" s="35">
        <v>0</v>
      </c>
      <c r="I154" s="99">
        <v>0</v>
      </c>
      <c r="J154" s="36"/>
      <c r="K154" s="35">
        <v>0</v>
      </c>
      <c r="L154" s="99">
        <v>0</v>
      </c>
      <c r="M154" s="37"/>
    </row>
    <row r="155" spans="1:13" ht="13.5" customHeight="1" thickBot="1">
      <c r="A155" s="111"/>
      <c r="B155" s="111"/>
      <c r="C155" s="111"/>
      <c r="D155" s="111"/>
      <c r="E155" s="111"/>
      <c r="F155" s="111"/>
      <c r="G155" s="111"/>
      <c r="H155" s="112"/>
      <c r="I155" s="111"/>
      <c r="J155" s="111"/>
      <c r="K155" s="112"/>
      <c r="L155" s="111"/>
      <c r="M155" s="111"/>
    </row>
    <row r="156" spans="1:13" ht="15" customHeight="1">
      <c r="A156" s="259" t="s">
        <v>0</v>
      </c>
      <c r="B156" s="223" t="s">
        <v>1</v>
      </c>
      <c r="C156" s="262" t="s">
        <v>46</v>
      </c>
      <c r="D156" s="263"/>
      <c r="E156" s="229" t="s">
        <v>237</v>
      </c>
      <c r="F156" s="230"/>
      <c r="G156" s="231"/>
      <c r="H156" s="232" t="s">
        <v>234</v>
      </c>
      <c r="I156" s="230"/>
      <c r="J156" s="231"/>
      <c r="K156" s="232" t="s">
        <v>235</v>
      </c>
      <c r="L156" s="230"/>
      <c r="M156" s="233"/>
    </row>
    <row r="157" spans="1:13">
      <c r="A157" s="260"/>
      <c r="B157" s="224"/>
      <c r="C157" s="264"/>
      <c r="D157" s="265"/>
      <c r="E157" s="234" t="s">
        <v>53</v>
      </c>
      <c r="F157" s="238" t="s">
        <v>91</v>
      </c>
      <c r="G157" s="238"/>
      <c r="H157" s="236" t="s">
        <v>53</v>
      </c>
      <c r="I157" s="238" t="s">
        <v>91</v>
      </c>
      <c r="J157" s="238"/>
      <c r="K157" s="236" t="s">
        <v>53</v>
      </c>
      <c r="L157" s="238" t="s">
        <v>91</v>
      </c>
      <c r="M157" s="239"/>
    </row>
    <row r="158" spans="1:13" ht="40.799999999999997">
      <c r="A158" s="261"/>
      <c r="B158" s="225"/>
      <c r="C158" s="266"/>
      <c r="D158" s="267"/>
      <c r="E158" s="235"/>
      <c r="F158" s="68" t="s">
        <v>137</v>
      </c>
      <c r="G158" s="68" t="s">
        <v>138</v>
      </c>
      <c r="H158" s="237"/>
      <c r="I158" s="68" t="s">
        <v>137</v>
      </c>
      <c r="J158" s="68" t="s">
        <v>138</v>
      </c>
      <c r="K158" s="237"/>
      <c r="L158" s="68" t="s">
        <v>137</v>
      </c>
      <c r="M158" s="69" t="s">
        <v>138</v>
      </c>
    </row>
    <row r="159" spans="1:13" ht="15" thickBot="1">
      <c r="A159" s="23">
        <v>1</v>
      </c>
      <c r="B159" s="70">
        <v>2</v>
      </c>
      <c r="C159" s="272">
        <v>3</v>
      </c>
      <c r="D159" s="299"/>
      <c r="E159" s="23">
        <v>4</v>
      </c>
      <c r="F159" s="70">
        <v>5</v>
      </c>
      <c r="G159" s="70">
        <v>6</v>
      </c>
      <c r="H159" s="72">
        <v>7</v>
      </c>
      <c r="I159" s="70">
        <v>8</v>
      </c>
      <c r="J159" s="70">
        <v>9</v>
      </c>
      <c r="K159" s="72">
        <v>10</v>
      </c>
      <c r="L159" s="70">
        <v>11</v>
      </c>
      <c r="M159" s="73">
        <v>12</v>
      </c>
    </row>
    <row r="160" spans="1:13" ht="26.4">
      <c r="A160" s="120" t="s">
        <v>204</v>
      </c>
      <c r="B160" s="97">
        <v>232</v>
      </c>
      <c r="C160" s="276" t="s">
        <v>164</v>
      </c>
      <c r="D160" s="277"/>
      <c r="E160" s="32">
        <v>0</v>
      </c>
      <c r="F160" s="99">
        <v>0</v>
      </c>
      <c r="G160" s="36"/>
      <c r="H160" s="35">
        <v>0</v>
      </c>
      <c r="I160" s="99">
        <v>0</v>
      </c>
      <c r="J160" s="36"/>
      <c r="K160" s="35">
        <v>0</v>
      </c>
      <c r="L160" s="99">
        <v>0</v>
      </c>
      <c r="M160" s="56"/>
    </row>
    <row r="161" spans="1:13" s="21" customFormat="1" ht="26.4">
      <c r="A161" s="124" t="s">
        <v>165</v>
      </c>
      <c r="B161" s="125">
        <v>240</v>
      </c>
      <c r="C161" s="278" t="s">
        <v>166</v>
      </c>
      <c r="D161" s="279"/>
      <c r="E161" s="49">
        <v>0</v>
      </c>
      <c r="F161" s="84">
        <v>0</v>
      </c>
      <c r="G161" s="84">
        <f>SUM(G162:G163)</f>
        <v>0</v>
      </c>
      <c r="H161" s="51">
        <v>0</v>
      </c>
      <c r="I161" s="84">
        <v>0</v>
      </c>
      <c r="J161" s="84">
        <f>SUM(J162:J163)</f>
        <v>0</v>
      </c>
      <c r="K161" s="51">
        <v>0</v>
      </c>
      <c r="L161" s="84">
        <v>0</v>
      </c>
      <c r="M161" s="128">
        <f>SUM(M162:M163)</f>
        <v>0</v>
      </c>
    </row>
    <row r="162" spans="1:13" ht="39.6">
      <c r="A162" s="120" t="s">
        <v>205</v>
      </c>
      <c r="B162" s="97">
        <v>241</v>
      </c>
      <c r="C162" s="270" t="s">
        <v>167</v>
      </c>
      <c r="D162" s="271"/>
      <c r="E162" s="32">
        <v>0</v>
      </c>
      <c r="F162" s="99">
        <v>0</v>
      </c>
      <c r="G162" s="36"/>
      <c r="H162" s="35">
        <v>0</v>
      </c>
      <c r="I162" s="99">
        <v>0</v>
      </c>
      <c r="J162" s="36"/>
      <c r="K162" s="35">
        <v>0</v>
      </c>
      <c r="L162" s="99">
        <v>0</v>
      </c>
      <c r="M162" s="37"/>
    </row>
    <row r="163" spans="1:13" ht="52.8">
      <c r="A163" s="120" t="s">
        <v>206</v>
      </c>
      <c r="B163" s="97">
        <v>242</v>
      </c>
      <c r="C163" s="270" t="s">
        <v>168</v>
      </c>
      <c r="D163" s="271"/>
      <c r="E163" s="32">
        <v>0</v>
      </c>
      <c r="F163" s="99">
        <v>0</v>
      </c>
      <c r="G163" s="36"/>
      <c r="H163" s="35">
        <v>0</v>
      </c>
      <c r="I163" s="99">
        <v>0</v>
      </c>
      <c r="J163" s="36"/>
      <c r="K163" s="35">
        <v>0</v>
      </c>
      <c r="L163" s="99">
        <v>0</v>
      </c>
      <c r="M163" s="37"/>
    </row>
    <row r="164" spans="1:13" s="21" customFormat="1" ht="26.4">
      <c r="A164" s="124" t="s">
        <v>169</v>
      </c>
      <c r="B164" s="125">
        <v>250</v>
      </c>
      <c r="C164" s="278" t="s">
        <v>170</v>
      </c>
      <c r="D164" s="279"/>
      <c r="E164" s="49">
        <v>0</v>
      </c>
      <c r="F164" s="84">
        <v>0</v>
      </c>
      <c r="G164" s="84">
        <f>SUM(G165:G166)</f>
        <v>0</v>
      </c>
      <c r="H164" s="51">
        <v>0</v>
      </c>
      <c r="I164" s="84">
        <v>0</v>
      </c>
      <c r="J164" s="84">
        <f>SUM(J165:J166)</f>
        <v>0</v>
      </c>
      <c r="K164" s="51">
        <v>0</v>
      </c>
      <c r="L164" s="84">
        <v>0</v>
      </c>
      <c r="M164" s="128">
        <f>SUM(M165:M166)</f>
        <v>0</v>
      </c>
    </row>
    <row r="165" spans="1:13" ht="30.6">
      <c r="A165" s="302" t="s">
        <v>207</v>
      </c>
      <c r="B165" s="97">
        <v>252</v>
      </c>
      <c r="C165" s="270" t="s">
        <v>171</v>
      </c>
      <c r="D165" s="271"/>
      <c r="E165" s="32">
        <v>0</v>
      </c>
      <c r="F165" s="99">
        <v>0</v>
      </c>
      <c r="G165" s="36"/>
      <c r="H165" s="35">
        <v>0</v>
      </c>
      <c r="I165" s="99">
        <v>0</v>
      </c>
      <c r="J165" s="36"/>
      <c r="K165" s="35">
        <v>0</v>
      </c>
      <c r="L165" s="99">
        <v>0</v>
      </c>
      <c r="M165" s="37"/>
    </row>
    <row r="166" spans="1:13" ht="26.4">
      <c r="A166" s="120" t="s">
        <v>208</v>
      </c>
      <c r="B166" s="97">
        <v>253</v>
      </c>
      <c r="C166" s="270" t="s">
        <v>172</v>
      </c>
      <c r="D166" s="271"/>
      <c r="E166" s="32">
        <v>0</v>
      </c>
      <c r="F166" s="99">
        <v>0</v>
      </c>
      <c r="G166" s="36"/>
      <c r="H166" s="35">
        <v>0</v>
      </c>
      <c r="I166" s="99">
        <v>0</v>
      </c>
      <c r="J166" s="36"/>
      <c r="K166" s="35">
        <v>0</v>
      </c>
      <c r="L166" s="99">
        <v>0</v>
      </c>
      <c r="M166" s="37"/>
    </row>
    <row r="167" spans="1:13" s="21" customFormat="1">
      <c r="A167" s="124" t="s">
        <v>173</v>
      </c>
      <c r="B167" s="125">
        <v>260</v>
      </c>
      <c r="C167" s="278" t="s">
        <v>174</v>
      </c>
      <c r="D167" s="279"/>
      <c r="E167" s="49">
        <v>0</v>
      </c>
      <c r="F167" s="84">
        <v>0</v>
      </c>
      <c r="G167" s="84">
        <f>SUM(G168:G169)</f>
        <v>0</v>
      </c>
      <c r="H167" s="51">
        <v>0</v>
      </c>
      <c r="I167" s="84">
        <v>0</v>
      </c>
      <c r="J167" s="84">
        <f>SUM(J168:J169)</f>
        <v>0</v>
      </c>
      <c r="K167" s="51">
        <v>0</v>
      </c>
      <c r="L167" s="84">
        <v>0</v>
      </c>
      <c r="M167" s="128">
        <f>SUM(M168:M169)</f>
        <v>0</v>
      </c>
    </row>
    <row r="168" spans="1:13" ht="26.4">
      <c r="A168" s="120" t="s">
        <v>209</v>
      </c>
      <c r="B168" s="97">
        <v>262</v>
      </c>
      <c r="C168" s="270" t="s">
        <v>175</v>
      </c>
      <c r="D168" s="271"/>
      <c r="E168" s="32">
        <v>0</v>
      </c>
      <c r="F168" s="99">
        <v>0</v>
      </c>
      <c r="G168" s="36"/>
      <c r="H168" s="35">
        <v>0</v>
      </c>
      <c r="I168" s="99">
        <v>0</v>
      </c>
      <c r="J168" s="36"/>
      <c r="K168" s="35">
        <v>0</v>
      </c>
      <c r="L168" s="99">
        <v>0</v>
      </c>
      <c r="M168" s="37"/>
    </row>
    <row r="169" spans="1:13" ht="40.200000000000003" thickBot="1">
      <c r="A169" s="121" t="s">
        <v>210</v>
      </c>
      <c r="B169" s="122">
        <v>263</v>
      </c>
      <c r="C169" s="272" t="s">
        <v>176</v>
      </c>
      <c r="D169" s="273"/>
      <c r="E169" s="33">
        <v>0</v>
      </c>
      <c r="F169" s="123">
        <v>0</v>
      </c>
      <c r="G169" s="46"/>
      <c r="H169" s="47">
        <v>0</v>
      </c>
      <c r="I169" s="123">
        <v>0</v>
      </c>
      <c r="J169" s="46"/>
      <c r="K169" s="47">
        <v>0</v>
      </c>
      <c r="L169" s="123">
        <v>0</v>
      </c>
      <c r="M169" s="48"/>
    </row>
    <row r="170" spans="1:13" s="21" customFormat="1" ht="15" thickBot="1">
      <c r="A170" s="113" t="s">
        <v>31</v>
      </c>
      <c r="B170" s="114">
        <v>290</v>
      </c>
      <c r="C170" s="274" t="s">
        <v>32</v>
      </c>
      <c r="D170" s="275"/>
      <c r="E170" s="27">
        <v>54.96</v>
      </c>
      <c r="F170" s="76">
        <v>54.96</v>
      </c>
      <c r="G170" s="76">
        <f>SUM(G171:G174)</f>
        <v>0</v>
      </c>
      <c r="H170" s="28">
        <v>2000</v>
      </c>
      <c r="I170" s="76">
        <v>2000</v>
      </c>
      <c r="J170" s="76">
        <f>SUM(J171:J174)</f>
        <v>0</v>
      </c>
      <c r="K170" s="28">
        <v>2000</v>
      </c>
      <c r="L170" s="76">
        <v>2000</v>
      </c>
      <c r="M170" s="127">
        <f>SUM(M171:M174)</f>
        <v>0</v>
      </c>
    </row>
    <row r="171" spans="1:13">
      <c r="A171" s="126" t="s">
        <v>211</v>
      </c>
      <c r="B171" s="94">
        <v>290</v>
      </c>
      <c r="C171" s="276" t="s">
        <v>93</v>
      </c>
      <c r="D171" s="277"/>
      <c r="E171" s="31">
        <v>0</v>
      </c>
      <c r="F171" s="96">
        <v>0</v>
      </c>
      <c r="G171" s="38"/>
      <c r="H171" s="39">
        <v>0</v>
      </c>
      <c r="I171" s="96">
        <v>0</v>
      </c>
      <c r="J171" s="38"/>
      <c r="K171" s="39">
        <v>0</v>
      </c>
      <c r="L171" s="96">
        <v>0</v>
      </c>
      <c r="M171" s="40"/>
    </row>
    <row r="172" spans="1:13">
      <c r="A172" s="120" t="s">
        <v>212</v>
      </c>
      <c r="B172" s="97">
        <v>290</v>
      </c>
      <c r="C172" s="270" t="s">
        <v>50</v>
      </c>
      <c r="D172" s="271"/>
      <c r="E172" s="32">
        <v>0</v>
      </c>
      <c r="F172" s="99">
        <v>0</v>
      </c>
      <c r="G172" s="36"/>
      <c r="H172" s="35">
        <v>0</v>
      </c>
      <c r="I172" s="99">
        <v>0</v>
      </c>
      <c r="J172" s="36"/>
      <c r="K172" s="35">
        <v>0</v>
      </c>
      <c r="L172" s="99">
        <v>0</v>
      </c>
      <c r="M172" s="37"/>
    </row>
    <row r="173" spans="1:13">
      <c r="A173" s="120" t="s">
        <v>213</v>
      </c>
      <c r="B173" s="97">
        <v>290</v>
      </c>
      <c r="C173" s="270" t="s">
        <v>51</v>
      </c>
      <c r="D173" s="271"/>
      <c r="E173" s="32">
        <v>0</v>
      </c>
      <c r="F173" s="99">
        <v>0</v>
      </c>
      <c r="G173" s="36"/>
      <c r="H173" s="35">
        <v>0</v>
      </c>
      <c r="I173" s="99">
        <v>0</v>
      </c>
      <c r="J173" s="36"/>
      <c r="K173" s="35">
        <v>0</v>
      </c>
      <c r="L173" s="99">
        <v>0</v>
      </c>
      <c r="M173" s="37"/>
    </row>
    <row r="174" spans="1:13" ht="15" thickBot="1">
      <c r="A174" s="121" t="s">
        <v>214</v>
      </c>
      <c r="B174" s="122">
        <v>290</v>
      </c>
      <c r="C174" s="272" t="s">
        <v>52</v>
      </c>
      <c r="D174" s="273"/>
      <c r="E174" s="33">
        <v>54.96</v>
      </c>
      <c r="F174" s="123">
        <v>54.96</v>
      </c>
      <c r="G174" s="46"/>
      <c r="H174" s="47">
        <v>2000</v>
      </c>
      <c r="I174" s="123">
        <v>2000</v>
      </c>
      <c r="J174" s="46"/>
      <c r="K174" s="47">
        <v>2000</v>
      </c>
      <c r="L174" s="123">
        <v>2000</v>
      </c>
      <c r="M174" s="48"/>
    </row>
    <row r="175" spans="1:13" s="21" customFormat="1" ht="27" thickBot="1">
      <c r="A175" s="113" t="s">
        <v>177</v>
      </c>
      <c r="B175" s="114">
        <v>300</v>
      </c>
      <c r="C175" s="274" t="s">
        <v>33</v>
      </c>
      <c r="D175" s="275"/>
      <c r="E175" s="27">
        <v>1787000.11</v>
      </c>
      <c r="F175" s="76">
        <f>+F176+F179</f>
        <v>1787000.11</v>
      </c>
      <c r="G175" s="76">
        <f>SUM(G176:G179)</f>
        <v>0</v>
      </c>
      <c r="H175" s="28">
        <f>+H176+H179</f>
        <v>1750380</v>
      </c>
      <c r="I175" s="76">
        <f>+I176+I179</f>
        <v>1750380</v>
      </c>
      <c r="J175" s="76">
        <f>SUM(J176:J179)</f>
        <v>0</v>
      </c>
      <c r="K175" s="28">
        <f>+K176+K179</f>
        <v>1750380</v>
      </c>
      <c r="L175" s="76">
        <f>+L176+L179</f>
        <v>1750380</v>
      </c>
      <c r="M175" s="127">
        <f>SUM(M176:M179)</f>
        <v>0</v>
      </c>
    </row>
    <row r="176" spans="1:13" ht="26.4">
      <c r="A176" s="126" t="s">
        <v>215</v>
      </c>
      <c r="B176" s="94">
        <v>310</v>
      </c>
      <c r="C176" s="276" t="s">
        <v>34</v>
      </c>
      <c r="D176" s="277"/>
      <c r="E176" s="31">
        <v>161170</v>
      </c>
      <c r="F176" s="96">
        <v>161170</v>
      </c>
      <c r="G176" s="38"/>
      <c r="H176" s="39">
        <v>10000</v>
      </c>
      <c r="I176" s="96">
        <v>10000</v>
      </c>
      <c r="J176" s="38"/>
      <c r="K176" s="39">
        <v>10000</v>
      </c>
      <c r="L176" s="96">
        <v>10000</v>
      </c>
      <c r="M176" s="40"/>
    </row>
    <row r="177" spans="1:13" ht="26.4">
      <c r="A177" s="120" t="s">
        <v>216</v>
      </c>
      <c r="B177" s="97">
        <v>320</v>
      </c>
      <c r="C177" s="270" t="s">
        <v>35</v>
      </c>
      <c r="D177" s="271"/>
      <c r="E177" s="32">
        <v>0</v>
      </c>
      <c r="F177" s="99">
        <v>0</v>
      </c>
      <c r="G177" s="36"/>
      <c r="H177" s="35">
        <v>0</v>
      </c>
      <c r="I177" s="99">
        <v>0</v>
      </c>
      <c r="J177" s="36"/>
      <c r="K177" s="35">
        <v>0</v>
      </c>
      <c r="L177" s="99">
        <v>0</v>
      </c>
      <c r="M177" s="37"/>
    </row>
    <row r="178" spans="1:13" ht="26.4">
      <c r="A178" s="120" t="s">
        <v>217</v>
      </c>
      <c r="B178" s="97">
        <v>330</v>
      </c>
      <c r="C178" s="270" t="s">
        <v>36</v>
      </c>
      <c r="D178" s="271"/>
      <c r="E178" s="32">
        <v>0</v>
      </c>
      <c r="F178" s="99">
        <v>0</v>
      </c>
      <c r="G178" s="36"/>
      <c r="H178" s="35">
        <v>0</v>
      </c>
      <c r="I178" s="99">
        <v>0</v>
      </c>
      <c r="J178" s="36"/>
      <c r="K178" s="35">
        <v>0</v>
      </c>
      <c r="L178" s="99">
        <v>0</v>
      </c>
      <c r="M178" s="37"/>
    </row>
    <row r="179" spans="1:13" ht="26.4">
      <c r="A179" s="120" t="s">
        <v>218</v>
      </c>
      <c r="B179" s="97">
        <v>340</v>
      </c>
      <c r="C179" s="270" t="s">
        <v>37</v>
      </c>
      <c r="D179" s="271"/>
      <c r="E179" s="32">
        <v>1625830.11</v>
      </c>
      <c r="F179" s="99">
        <v>1625830.11</v>
      </c>
      <c r="G179" s="36"/>
      <c r="H179" s="35">
        <v>1740380</v>
      </c>
      <c r="I179" s="99">
        <v>1740380</v>
      </c>
      <c r="J179" s="36"/>
      <c r="K179" s="35">
        <v>1740380</v>
      </c>
      <c r="L179" s="99">
        <v>1740380</v>
      </c>
      <c r="M179" s="37"/>
    </row>
    <row r="180" spans="1:13" ht="15" thickBot="1">
      <c r="A180" s="121" t="s">
        <v>219</v>
      </c>
      <c r="B180" s="122">
        <v>340</v>
      </c>
      <c r="C180" s="272" t="s">
        <v>42</v>
      </c>
      <c r="D180" s="273"/>
      <c r="E180" s="33">
        <v>0</v>
      </c>
      <c r="F180" s="123">
        <v>0</v>
      </c>
      <c r="G180" s="46"/>
      <c r="H180" s="47">
        <v>0</v>
      </c>
      <c r="I180" s="123">
        <v>0</v>
      </c>
      <c r="J180" s="46"/>
      <c r="K180" s="47">
        <v>0</v>
      </c>
      <c r="L180" s="123">
        <v>0</v>
      </c>
      <c r="M180" s="48"/>
    </row>
    <row r="181" spans="1:13" s="21" customFormat="1" ht="27" thickBot="1">
      <c r="A181" s="113" t="s">
        <v>178</v>
      </c>
      <c r="B181" s="114">
        <v>500</v>
      </c>
      <c r="C181" s="274" t="s">
        <v>38</v>
      </c>
      <c r="D181" s="275"/>
      <c r="E181" s="27">
        <v>0</v>
      </c>
      <c r="F181" s="76">
        <v>0</v>
      </c>
      <c r="G181" s="76">
        <f>SUM(G182:G184)</f>
        <v>0</v>
      </c>
      <c r="H181" s="28">
        <v>0</v>
      </c>
      <c r="I181" s="76">
        <v>0</v>
      </c>
      <c r="J181" s="76">
        <f>SUM(J182:J184)</f>
        <v>0</v>
      </c>
      <c r="K181" s="28">
        <v>0</v>
      </c>
      <c r="L181" s="76">
        <v>0</v>
      </c>
      <c r="M181" s="127">
        <f>SUM(M182:M184)</f>
        <v>0</v>
      </c>
    </row>
    <row r="182" spans="1:13">
      <c r="A182" s="126" t="s">
        <v>220</v>
      </c>
      <c r="B182" s="94">
        <v>520</v>
      </c>
      <c r="C182" s="276" t="s">
        <v>39</v>
      </c>
      <c r="D182" s="277"/>
      <c r="E182" s="31">
        <v>0</v>
      </c>
      <c r="F182" s="96">
        <v>0</v>
      </c>
      <c r="G182" s="38"/>
      <c r="H182" s="39">
        <v>0</v>
      </c>
      <c r="I182" s="96">
        <v>0</v>
      </c>
      <c r="J182" s="38"/>
      <c r="K182" s="39">
        <v>0</v>
      </c>
      <c r="L182" s="96">
        <v>0</v>
      </c>
      <c r="M182" s="40"/>
    </row>
    <row r="183" spans="1:13" ht="26.4">
      <c r="A183" s="120" t="s">
        <v>221</v>
      </c>
      <c r="B183" s="97">
        <v>530</v>
      </c>
      <c r="C183" s="270" t="s">
        <v>40</v>
      </c>
      <c r="D183" s="271"/>
      <c r="E183" s="32">
        <v>0</v>
      </c>
      <c r="F183" s="99">
        <v>0</v>
      </c>
      <c r="G183" s="36"/>
      <c r="H183" s="35">
        <v>0</v>
      </c>
      <c r="I183" s="99">
        <v>0</v>
      </c>
      <c r="J183" s="36"/>
      <c r="K183" s="35">
        <v>0</v>
      </c>
      <c r="L183" s="99">
        <v>0</v>
      </c>
      <c r="M183" s="37"/>
    </row>
    <row r="184" spans="1:13">
      <c r="A184" s="120" t="s">
        <v>222</v>
      </c>
      <c r="B184" s="97">
        <v>550</v>
      </c>
      <c r="C184" s="270" t="s">
        <v>41</v>
      </c>
      <c r="D184" s="271"/>
      <c r="E184" s="32">
        <v>0</v>
      </c>
      <c r="F184" s="99">
        <v>0</v>
      </c>
      <c r="G184" s="36"/>
      <c r="H184" s="35">
        <v>0</v>
      </c>
      <c r="I184" s="99">
        <v>0</v>
      </c>
      <c r="J184" s="36"/>
      <c r="K184" s="35">
        <v>0</v>
      </c>
      <c r="L184" s="99">
        <v>0</v>
      </c>
      <c r="M184" s="37"/>
    </row>
    <row r="185" spans="1:13" ht="21" thickBot="1">
      <c r="A185" s="304" t="s">
        <v>179</v>
      </c>
      <c r="B185" s="70" t="s">
        <v>140</v>
      </c>
      <c r="C185" s="272" t="s">
        <v>140</v>
      </c>
      <c r="D185" s="273"/>
      <c r="E185" s="34"/>
      <c r="F185" s="103"/>
      <c r="G185" s="41"/>
      <c r="H185" s="42"/>
      <c r="I185" s="103"/>
      <c r="J185" s="41"/>
      <c r="K185" s="42"/>
      <c r="L185" s="103"/>
      <c r="M185" s="43"/>
    </row>
    <row r="186" spans="1:13" ht="10.5" customHeight="1" thickBot="1">
      <c r="A186" s="105"/>
      <c r="B186" s="105"/>
      <c r="C186" s="129"/>
      <c r="D186" s="129"/>
      <c r="E186" s="53"/>
      <c r="F186" s="53"/>
      <c r="G186" s="53"/>
      <c r="H186" s="53"/>
      <c r="I186" s="130"/>
      <c r="J186" s="130"/>
      <c r="K186" s="53"/>
      <c r="L186" s="130"/>
      <c r="M186" s="130"/>
    </row>
    <row r="187" spans="1:13" ht="20.399999999999999">
      <c r="A187" s="305" t="s">
        <v>180</v>
      </c>
      <c r="B187" s="131"/>
      <c r="C187" s="276"/>
      <c r="D187" s="277"/>
      <c r="E187" s="54"/>
      <c r="F187" s="67"/>
      <c r="G187" s="67">
        <f>G75+G84-G122</f>
        <v>0</v>
      </c>
      <c r="H187" s="55">
        <v>0</v>
      </c>
      <c r="I187" s="67"/>
      <c r="J187" s="67">
        <f>J75+J84-J122</f>
        <v>0</v>
      </c>
      <c r="K187" s="55">
        <v>0</v>
      </c>
      <c r="L187" s="67"/>
      <c r="M187" s="132">
        <f>M75+M84-M122</f>
        <v>0</v>
      </c>
    </row>
    <row r="188" spans="1:13" ht="15" thickBot="1">
      <c r="A188" s="304" t="s">
        <v>181</v>
      </c>
      <c r="B188" s="70"/>
      <c r="C188" s="272"/>
      <c r="D188" s="273"/>
      <c r="E188" s="34"/>
      <c r="F188" s="103"/>
      <c r="G188" s="41"/>
      <c r="H188" s="42">
        <v>0</v>
      </c>
      <c r="I188" s="103"/>
      <c r="J188" s="41"/>
      <c r="K188" s="42">
        <v>0</v>
      </c>
      <c r="L188" s="103"/>
      <c r="M188" s="43"/>
    </row>
    <row r="189" spans="1:13" ht="8.25" customHeight="1">
      <c r="A189" s="1"/>
      <c r="B189" s="1"/>
      <c r="C189" s="1"/>
      <c r="D189" s="1"/>
      <c r="E189" s="1"/>
      <c r="F189" s="1"/>
      <c r="G189" s="1"/>
      <c r="H189" s="15"/>
      <c r="I189" s="1"/>
      <c r="J189" s="1"/>
      <c r="K189" s="15"/>
      <c r="L189" s="1"/>
      <c r="M189" s="1"/>
    </row>
    <row r="190" spans="1:13" ht="52.2">
      <c r="A190" s="303" t="s">
        <v>182</v>
      </c>
      <c r="B190" s="268"/>
      <c r="C190" s="268"/>
      <c r="D190" s="16"/>
      <c r="E190" s="269"/>
      <c r="F190" s="269"/>
      <c r="G190" s="1"/>
      <c r="H190" s="15"/>
      <c r="I190" s="1"/>
      <c r="J190" s="1"/>
      <c r="K190" s="15"/>
      <c r="L190" s="1"/>
      <c r="M190" s="1"/>
    </row>
    <row r="191" spans="1:13">
      <c r="A191" s="1"/>
      <c r="B191" s="152" t="s">
        <v>96</v>
      </c>
      <c r="C191" s="152"/>
      <c r="D191" s="1"/>
      <c r="E191" s="152"/>
      <c r="F191" s="152"/>
      <c r="G191" s="1"/>
      <c r="H191" s="15"/>
      <c r="I191" s="1"/>
      <c r="J191" s="1"/>
      <c r="K191" s="15"/>
      <c r="L191" s="1"/>
      <c r="M191" s="1"/>
    </row>
    <row r="192" spans="1:13" ht="10.5" customHeight="1">
      <c r="A192" s="1"/>
      <c r="B192" s="1"/>
      <c r="C192" s="1"/>
      <c r="D192" s="1"/>
      <c r="E192" s="1"/>
      <c r="F192" s="1"/>
      <c r="G192" s="1"/>
      <c r="H192" s="15"/>
      <c r="I192" s="1"/>
      <c r="J192" s="1"/>
      <c r="K192" s="15"/>
      <c r="L192" s="1"/>
      <c r="M192" s="1"/>
    </row>
    <row r="193" spans="1:13">
      <c r="A193" s="11" t="s">
        <v>183</v>
      </c>
      <c r="B193" s="268"/>
      <c r="C193" s="268"/>
      <c r="D193" s="16"/>
      <c r="E193" s="269"/>
      <c r="F193" s="269"/>
      <c r="G193" s="1"/>
      <c r="H193" s="15"/>
      <c r="I193" s="1"/>
      <c r="J193" s="1"/>
      <c r="K193" s="15"/>
      <c r="L193" s="1"/>
      <c r="M193" s="1"/>
    </row>
    <row r="194" spans="1:13">
      <c r="A194" s="1"/>
      <c r="B194" s="152" t="s">
        <v>96</v>
      </c>
      <c r="C194" s="152"/>
      <c r="D194" s="1"/>
      <c r="E194" s="152"/>
      <c r="F194" s="152"/>
      <c r="G194" s="1"/>
      <c r="H194" s="15"/>
      <c r="I194" s="1"/>
      <c r="J194" s="1"/>
      <c r="K194" s="15"/>
      <c r="L194" s="1"/>
      <c r="M194" s="1"/>
    </row>
    <row r="195" spans="1:13" ht="6.75" customHeight="1">
      <c r="A195" s="1"/>
      <c r="B195" s="1"/>
      <c r="C195" s="1"/>
      <c r="D195" s="1"/>
      <c r="E195" s="1"/>
      <c r="F195" s="1"/>
      <c r="G195" s="1"/>
      <c r="H195" s="15"/>
      <c r="I195" s="1"/>
      <c r="J195" s="1"/>
      <c r="K195" s="15"/>
      <c r="L195" s="1"/>
      <c r="M195" s="1"/>
    </row>
    <row r="196" spans="1:13">
      <c r="A196" s="10" t="s">
        <v>184</v>
      </c>
      <c r="B196" s="280"/>
      <c r="C196" s="280"/>
      <c r="D196" s="1"/>
      <c r="E196" s="1"/>
      <c r="F196" s="1"/>
      <c r="G196" s="1"/>
      <c r="H196" s="15"/>
      <c r="I196" s="1"/>
      <c r="J196" s="1"/>
      <c r="K196" s="15"/>
      <c r="L196" s="1"/>
      <c r="M196" s="1"/>
    </row>
    <row r="197" spans="1:13" ht="9" customHeight="1">
      <c r="A197" s="1"/>
      <c r="B197" s="1"/>
      <c r="C197" s="1"/>
      <c r="D197" s="1"/>
      <c r="E197" s="1"/>
      <c r="F197" s="1"/>
      <c r="G197" s="1"/>
      <c r="H197" s="15"/>
      <c r="I197" s="1"/>
      <c r="J197" s="1"/>
      <c r="K197" s="15"/>
      <c r="L197" s="1"/>
      <c r="M197" s="1"/>
    </row>
    <row r="198" spans="1:13">
      <c r="A198" s="17"/>
      <c r="B198" s="18" t="s">
        <v>98</v>
      </c>
      <c r="C198" s="20"/>
      <c r="D198" s="19" t="s">
        <v>98</v>
      </c>
      <c r="E198" s="191"/>
      <c r="F198" s="191"/>
      <c r="G198" s="1"/>
      <c r="H198" s="15"/>
      <c r="I198" s="1"/>
      <c r="J198" s="1"/>
      <c r="K198" s="15"/>
      <c r="L198" s="1"/>
      <c r="M198" s="1"/>
    </row>
  </sheetData>
  <mergeCells count="238">
    <mergeCell ref="K157:K158"/>
    <mergeCell ref="L157:M157"/>
    <mergeCell ref="C159:D159"/>
    <mergeCell ref="A156:A158"/>
    <mergeCell ref="B156:B158"/>
    <mergeCell ref="C156:D158"/>
    <mergeCell ref="E156:G156"/>
    <mergeCell ref="H156:J156"/>
    <mergeCell ref="K156:M156"/>
    <mergeCell ref="E157:E158"/>
    <mergeCell ref="F157:G157"/>
    <mergeCell ref="H157:H158"/>
    <mergeCell ref="I157:J157"/>
    <mergeCell ref="C152:D152"/>
    <mergeCell ref="C153:D153"/>
    <mergeCell ref="C154:D154"/>
    <mergeCell ref="C147:D147"/>
    <mergeCell ref="C148:D148"/>
    <mergeCell ref="C131:D131"/>
    <mergeCell ref="C121:D121"/>
    <mergeCell ref="C122:D122"/>
    <mergeCell ref="C123:D123"/>
    <mergeCell ref="C124:D124"/>
    <mergeCell ref="C125:D125"/>
    <mergeCell ref="C126:D126"/>
    <mergeCell ref="C128:D128"/>
    <mergeCell ref="C129:D129"/>
    <mergeCell ref="C127:D127"/>
    <mergeCell ref="C130:D130"/>
    <mergeCell ref="C177:D177"/>
    <mergeCell ref="C172:D172"/>
    <mergeCell ref="C166:D166"/>
    <mergeCell ref="C167:D167"/>
    <mergeCell ref="C174:D174"/>
    <mergeCell ref="B196:C196"/>
    <mergeCell ref="A71:B73"/>
    <mergeCell ref="A75:B75"/>
    <mergeCell ref="A76:B76"/>
    <mergeCell ref="A77:B77"/>
    <mergeCell ref="A78:B78"/>
    <mergeCell ref="A80:B80"/>
    <mergeCell ref="A81:B81"/>
    <mergeCell ref="A82:B82"/>
    <mergeCell ref="A113:B113"/>
    <mergeCell ref="A101:B101"/>
    <mergeCell ref="A102:B102"/>
    <mergeCell ref="A103:B103"/>
    <mergeCell ref="A104:B104"/>
    <mergeCell ref="A105:B105"/>
    <mergeCell ref="A106:B106"/>
    <mergeCell ref="A111:B111"/>
    <mergeCell ref="A112:B112"/>
    <mergeCell ref="C165:D165"/>
    <mergeCell ref="C171:D171"/>
    <mergeCell ref="C160:D160"/>
    <mergeCell ref="C161:D161"/>
    <mergeCell ref="C162:D162"/>
    <mergeCell ref="C163:D163"/>
    <mergeCell ref="C164:D164"/>
    <mergeCell ref="C145:D145"/>
    <mergeCell ref="E194:F194"/>
    <mergeCell ref="C184:D184"/>
    <mergeCell ref="C185:D185"/>
    <mergeCell ref="C187:D187"/>
    <mergeCell ref="C188:D188"/>
    <mergeCell ref="E191:F191"/>
    <mergeCell ref="B193:C193"/>
    <mergeCell ref="E193:F193"/>
    <mergeCell ref="B191:C191"/>
    <mergeCell ref="B194:C194"/>
    <mergeCell ref="C180:D180"/>
    <mergeCell ref="C181:D181"/>
    <mergeCell ref="C182:D182"/>
    <mergeCell ref="C183:D183"/>
    <mergeCell ref="C178:D178"/>
    <mergeCell ref="C179:D179"/>
    <mergeCell ref="C175:D175"/>
    <mergeCell ref="B190:C190"/>
    <mergeCell ref="E190:F190"/>
    <mergeCell ref="C168:D168"/>
    <mergeCell ref="C169:D169"/>
    <mergeCell ref="C170:D170"/>
    <mergeCell ref="C173:D173"/>
    <mergeCell ref="C151:D151"/>
    <mergeCell ref="C176:D176"/>
    <mergeCell ref="C132:D132"/>
    <mergeCell ref="C133:D133"/>
    <mergeCell ref="C135:D135"/>
    <mergeCell ref="C136:D136"/>
    <mergeCell ref="C134:D134"/>
    <mergeCell ref="C143:D143"/>
    <mergeCell ref="C150:D150"/>
    <mergeCell ref="C137:D137"/>
    <mergeCell ref="C138:D138"/>
    <mergeCell ref="C139:D139"/>
    <mergeCell ref="C140:D140"/>
    <mergeCell ref="C141:D141"/>
    <mergeCell ref="C142:D142"/>
    <mergeCell ref="C149:D149"/>
    <mergeCell ref="C144:D144"/>
    <mergeCell ref="C146:D146"/>
    <mergeCell ref="E119:E120"/>
    <mergeCell ref="F119:G119"/>
    <mergeCell ref="A114:B114"/>
    <mergeCell ref="A107:B107"/>
    <mergeCell ref="A109:B109"/>
    <mergeCell ref="A97:B97"/>
    <mergeCell ref="H119:H120"/>
    <mergeCell ref="A116:M116"/>
    <mergeCell ref="A118:A120"/>
    <mergeCell ref="B118:B120"/>
    <mergeCell ref="C118:D120"/>
    <mergeCell ref="E118:G118"/>
    <mergeCell ref="H118:J118"/>
    <mergeCell ref="K119:K120"/>
    <mergeCell ref="L119:M119"/>
    <mergeCell ref="A108:B108"/>
    <mergeCell ref="K118:M118"/>
    <mergeCell ref="I119:J119"/>
    <mergeCell ref="A100:B100"/>
    <mergeCell ref="A95:B95"/>
    <mergeCell ref="A96:B96"/>
    <mergeCell ref="A83:B83"/>
    <mergeCell ref="A84:B84"/>
    <mergeCell ref="A74:B74"/>
    <mergeCell ref="A79:B79"/>
    <mergeCell ref="A85:B85"/>
    <mergeCell ref="A86:B86"/>
    <mergeCell ref="A87:B87"/>
    <mergeCell ref="A88:B88"/>
    <mergeCell ref="A89:B89"/>
    <mergeCell ref="A90:B90"/>
    <mergeCell ref="A98:B98"/>
    <mergeCell ref="A99:B99"/>
    <mergeCell ref="A91:B91"/>
    <mergeCell ref="A92:B92"/>
    <mergeCell ref="A93:B93"/>
    <mergeCell ref="A94:B94"/>
    <mergeCell ref="A63:K63"/>
    <mergeCell ref="A65:K65"/>
    <mergeCell ref="A67:L67"/>
    <mergeCell ref="A69:L69"/>
    <mergeCell ref="C71:C73"/>
    <mergeCell ref="D71:D73"/>
    <mergeCell ref="E71:G71"/>
    <mergeCell ref="H71:J71"/>
    <mergeCell ref="K71:M71"/>
    <mergeCell ref="E72:E73"/>
    <mergeCell ref="A64:K64"/>
    <mergeCell ref="L63:M63"/>
    <mergeCell ref="K72:K73"/>
    <mergeCell ref="L72:M72"/>
    <mergeCell ref="I72:J72"/>
    <mergeCell ref="L64:M65"/>
    <mergeCell ref="F72:G72"/>
    <mergeCell ref="H72:H73"/>
    <mergeCell ref="A60:K60"/>
    <mergeCell ref="A61:K61"/>
    <mergeCell ref="L59:M59"/>
    <mergeCell ref="A62:K62"/>
    <mergeCell ref="A55:K55"/>
    <mergeCell ref="L53:M53"/>
    <mergeCell ref="L54:M54"/>
    <mergeCell ref="L55:M55"/>
    <mergeCell ref="L62:M62"/>
    <mergeCell ref="A56:K56"/>
    <mergeCell ref="A57:K57"/>
    <mergeCell ref="A58:K58"/>
    <mergeCell ref="L56:M57"/>
    <mergeCell ref="L60:M61"/>
    <mergeCell ref="E198:F198"/>
    <mergeCell ref="I4:J4"/>
    <mergeCell ref="I5:J5"/>
    <mergeCell ref="A8:M8"/>
    <mergeCell ref="E9:I9"/>
    <mergeCell ref="K18:K19"/>
    <mergeCell ref="A53:K53"/>
    <mergeCell ref="A54:K54"/>
    <mergeCell ref="L46:M46"/>
    <mergeCell ref="L47:M47"/>
    <mergeCell ref="A52:K52"/>
    <mergeCell ref="L24:M24"/>
    <mergeCell ref="L13:M13"/>
    <mergeCell ref="L14:M14"/>
    <mergeCell ref="L15:M15"/>
    <mergeCell ref="L16:M16"/>
    <mergeCell ref="L17:M17"/>
    <mergeCell ref="A47:K47"/>
    <mergeCell ref="L12:M12"/>
    <mergeCell ref="L25:M25"/>
    <mergeCell ref="L26:M26"/>
    <mergeCell ref="A20:A21"/>
    <mergeCell ref="L58:M58"/>
    <mergeCell ref="A59:K59"/>
    <mergeCell ref="A36:M36"/>
    <mergeCell ref="A37:M37"/>
    <mergeCell ref="A39:M39"/>
    <mergeCell ref="A29:C31"/>
    <mergeCell ref="D29:J31"/>
    <mergeCell ref="A33:M33"/>
    <mergeCell ref="L23:M23"/>
    <mergeCell ref="A48:K48"/>
    <mergeCell ref="A49:K49"/>
    <mergeCell ref="I1:M1"/>
    <mergeCell ref="I2:M2"/>
    <mergeCell ref="L4:M4"/>
    <mergeCell ref="L5:M5"/>
    <mergeCell ref="L19:M19"/>
    <mergeCell ref="L18:M18"/>
    <mergeCell ref="E10:I10"/>
    <mergeCell ref="D14:I14"/>
    <mergeCell ref="B22:J22"/>
    <mergeCell ref="I3:M3"/>
    <mergeCell ref="L20:M20"/>
    <mergeCell ref="A41:M41"/>
    <mergeCell ref="L21:M21"/>
    <mergeCell ref="L22:M22"/>
    <mergeCell ref="L52:M52"/>
    <mergeCell ref="A15:A19"/>
    <mergeCell ref="B15:J19"/>
    <mergeCell ref="B20:J21"/>
    <mergeCell ref="A23:A27"/>
    <mergeCell ref="B23:J27"/>
    <mergeCell ref="A50:K50"/>
    <mergeCell ref="A51:K51"/>
    <mergeCell ref="A45:K45"/>
    <mergeCell ref="A46:K46"/>
    <mergeCell ref="L50:M51"/>
    <mergeCell ref="L27:M27"/>
    <mergeCell ref="L45:M45"/>
    <mergeCell ref="A40:M40"/>
    <mergeCell ref="A43:M43"/>
    <mergeCell ref="L28:M28"/>
    <mergeCell ref="L48:M48"/>
    <mergeCell ref="L49:M49"/>
    <mergeCell ref="A34:M34"/>
    <mergeCell ref="A35:M35"/>
    <mergeCell ref="A38:M38"/>
  </mergeCells>
  <printOptions horizontalCentered="1"/>
  <pageMargins left="0.19685039370078741" right="0.19685039370078741" top="0.78740157480314965" bottom="0.19685039370078741" header="0" footer="0"/>
  <pageSetup paperSize="9" scale="55" fitToHeight="4" orientation="landscape" blackAndWhite="1" r:id="rId1"/>
  <rowBreaks count="4" manualBreakCount="4">
    <brk id="31" max="12" man="1"/>
    <brk id="65" max="16383" man="1"/>
    <brk id="114" max="16383" man="1"/>
    <brk id="154" max="1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ТРАФАРЕТ</vt:lpstr>
      <vt:lpstr>ТРАФАРЕТ!Область_печати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Парус 04</dc:creator>
  <cp:lastModifiedBy>GlavBuh</cp:lastModifiedBy>
  <cp:lastPrinted>2016-02-17T08:45:22Z</cp:lastPrinted>
  <dcterms:created xsi:type="dcterms:W3CDTF">2015-04-30T06:20:25Z</dcterms:created>
  <dcterms:modified xsi:type="dcterms:W3CDTF">2016-02-17T09:11:29Z</dcterms:modified>
</cp:coreProperties>
</file>